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งาน\ธุรการชั้นเรียน\ป.6\1-2566\"/>
    </mc:Choice>
  </mc:AlternateContent>
  <xr:revisionPtr revIDLastSave="0" documentId="13_ncr:1_{713363BD-788E-4B52-8409-159178BEB44D}" xr6:coauthVersionLast="47" xr6:coauthVersionMax="47" xr10:uidLastSave="{00000000-0000-0000-0000-000000000000}"/>
  <bookViews>
    <workbookView xWindow="-108" yWindow="-108" windowWidth="23256" windowHeight="13896" activeTab="3" xr2:uid="{00000000-000D-0000-FFFF-FFFF00000000}"/>
  </bookViews>
  <sheets>
    <sheet name="Form" sheetId="13" r:id="rId1"/>
    <sheet name="นำเข้าบัญชี1-66" sheetId="1" r:id="rId2"/>
    <sheet name="นำเข้าบัญชี2-66" sheetId="27" r:id="rId3"/>
    <sheet name="Sheet1" sheetId="28" r:id="rId4"/>
    <sheet name="ตลอดปี" sheetId="23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28" l="1"/>
  <c r="E9" i="28"/>
  <c r="E10" i="28"/>
  <c r="E11" i="28"/>
  <c r="E12" i="28"/>
  <c r="E13" i="28"/>
  <c r="E14" i="28"/>
  <c r="D14" i="28"/>
  <c r="D13" i="28"/>
  <c r="D12" i="28"/>
  <c r="D11" i="28"/>
  <c r="D10" i="28"/>
  <c r="D9" i="28"/>
  <c r="D8" i="28"/>
  <c r="E9" i="27"/>
  <c r="E10" i="27"/>
  <c r="E11" i="27"/>
  <c r="E20" i="27" s="1"/>
  <c r="D20" i="27" s="1"/>
  <c r="E12" i="27"/>
  <c r="E13" i="27"/>
  <c r="E14" i="27"/>
  <c r="E8" i="27"/>
  <c r="D14" i="27"/>
  <c r="D13" i="27"/>
  <c r="D12" i="27"/>
  <c r="D11" i="27"/>
  <c r="D10" i="27"/>
  <c r="D9" i="27"/>
  <c r="D8" i="27"/>
  <c r="AJ246" i="13"/>
  <c r="G85" i="13"/>
  <c r="AJ223" i="13"/>
  <c r="AJ200" i="13"/>
  <c r="AJ243" i="13"/>
  <c r="AJ244" i="13"/>
  <c r="AJ245" i="13"/>
  <c r="AF246" i="13"/>
  <c r="AG246" i="13"/>
  <c r="Y223" i="13"/>
  <c r="E20" i="28" l="1"/>
  <c r="D20" i="28" s="1"/>
  <c r="X250" i="13"/>
  <c r="X227" i="13"/>
  <c r="X204" i="13"/>
  <c r="W181" i="13"/>
  <c r="C121" i="13"/>
  <c r="AJ6" i="13"/>
  <c r="AJ7" i="13"/>
  <c r="D29" i="13" s="1"/>
  <c r="AJ29" i="13" s="1"/>
  <c r="D51" i="13" s="1"/>
  <c r="AJ51" i="13" s="1"/>
  <c r="D74" i="13" s="1"/>
  <c r="AJ8" i="13"/>
  <c r="D30" i="13" s="1"/>
  <c r="AJ30" i="13" s="1"/>
  <c r="D52" i="13" s="1"/>
  <c r="AJ52" i="13" s="1"/>
  <c r="D75" i="13" s="1"/>
  <c r="AJ9" i="13"/>
  <c r="D31" i="13" s="1"/>
  <c r="AJ31" i="13" s="1"/>
  <c r="D53" i="13" s="1"/>
  <c r="AJ53" i="13" s="1"/>
  <c r="D76" i="13" s="1"/>
  <c r="AJ10" i="13"/>
  <c r="D32" i="13" s="1"/>
  <c r="AJ32" i="13" s="1"/>
  <c r="D54" i="13" s="1"/>
  <c r="AJ54" i="13" s="1"/>
  <c r="D77" i="13" s="1"/>
  <c r="AJ11" i="13"/>
  <c r="D33" i="13" s="1"/>
  <c r="AJ33" i="13" s="1"/>
  <c r="D55" i="13" s="1"/>
  <c r="AJ55" i="13" s="1"/>
  <c r="D78" i="13" s="1"/>
  <c r="AJ12" i="13"/>
  <c r="D34" i="13" s="1"/>
  <c r="AJ34" i="13" s="1"/>
  <c r="D56" i="13" s="1"/>
  <c r="AJ56" i="13" s="1"/>
  <c r="D79" i="13" s="1"/>
  <c r="H177" i="13"/>
  <c r="K177" i="13"/>
  <c r="L177" i="13"/>
  <c r="P177" i="13"/>
  <c r="Q177" i="13"/>
  <c r="R177" i="13"/>
  <c r="S177" i="13"/>
  <c r="V177" i="13"/>
  <c r="W177" i="13"/>
  <c r="X177" i="13"/>
  <c r="Y177" i="13"/>
  <c r="Z177" i="13"/>
  <c r="AC177" i="13"/>
  <c r="AD177" i="13"/>
  <c r="AE177" i="13"/>
  <c r="J177" i="13"/>
  <c r="E177" i="13"/>
  <c r="Q154" i="13"/>
  <c r="R154" i="13"/>
  <c r="S154" i="13"/>
  <c r="T154" i="13"/>
  <c r="U154" i="13"/>
  <c r="X154" i="13"/>
  <c r="Y154" i="13"/>
  <c r="Z154" i="13"/>
  <c r="AA154" i="13"/>
  <c r="AB154" i="13"/>
  <c r="AE154" i="13"/>
  <c r="AF154" i="13"/>
  <c r="AG154" i="13"/>
  <c r="AH154" i="13"/>
  <c r="M154" i="13"/>
  <c r="N154" i="13"/>
  <c r="L154" i="13"/>
  <c r="K154" i="13"/>
  <c r="J154" i="13"/>
  <c r="F154" i="13"/>
  <c r="G154" i="13"/>
  <c r="E154" i="13"/>
  <c r="AI132" i="13"/>
  <c r="AH132" i="13"/>
  <c r="AE132" i="13"/>
  <c r="AD132" i="13"/>
  <c r="AC132" i="13"/>
  <c r="AB132" i="13"/>
  <c r="X132" i="13"/>
  <c r="W132" i="13"/>
  <c r="V132" i="13"/>
  <c r="U132" i="13"/>
  <c r="T132" i="13"/>
  <c r="N132" i="13"/>
  <c r="O132" i="13"/>
  <c r="P132" i="13"/>
  <c r="M132" i="13"/>
  <c r="G132" i="13"/>
  <c r="H132" i="13"/>
  <c r="I132" i="13"/>
  <c r="J132" i="13"/>
  <c r="F132" i="13"/>
  <c r="AJ106" i="13"/>
  <c r="AJ107" i="13"/>
  <c r="AJ108" i="13"/>
  <c r="H109" i="13"/>
  <c r="AG109" i="13"/>
  <c r="AF109" i="13"/>
  <c r="AE109" i="13"/>
  <c r="AD109" i="13"/>
  <c r="AC109" i="13"/>
  <c r="Z109" i="13"/>
  <c r="Y109" i="13"/>
  <c r="X109" i="13"/>
  <c r="W109" i="13"/>
  <c r="V109" i="13"/>
  <c r="S109" i="13"/>
  <c r="R109" i="13"/>
  <c r="Q109" i="13"/>
  <c r="P109" i="13"/>
  <c r="O109" i="13"/>
  <c r="L109" i="13"/>
  <c r="K109" i="13"/>
  <c r="J109" i="13"/>
  <c r="I109" i="13"/>
  <c r="E109" i="13"/>
  <c r="Y85" i="13"/>
  <c r="Z85" i="13"/>
  <c r="AA85" i="13"/>
  <c r="AB85" i="13"/>
  <c r="AC85" i="13"/>
  <c r="AF85" i="13"/>
  <c r="AG85" i="13"/>
  <c r="AH85" i="13"/>
  <c r="AI85" i="13"/>
  <c r="T85" i="13"/>
  <c r="U85" i="13"/>
  <c r="V85" i="13"/>
  <c r="S85" i="13"/>
  <c r="K85" i="13"/>
  <c r="O85" i="13"/>
  <c r="N85" i="13"/>
  <c r="M85" i="13"/>
  <c r="L85" i="13"/>
  <c r="H85" i="13"/>
  <c r="AJ59" i="13"/>
  <c r="AJ60" i="13"/>
  <c r="AJ61" i="13"/>
  <c r="AI62" i="13"/>
  <c r="O62" i="13"/>
  <c r="P62" i="13"/>
  <c r="Q62" i="13"/>
  <c r="R62" i="13"/>
  <c r="U62" i="13"/>
  <c r="V62" i="13"/>
  <c r="W62" i="13"/>
  <c r="X62" i="13"/>
  <c r="Y62" i="13"/>
  <c r="AB62" i="13"/>
  <c r="AC62" i="13"/>
  <c r="AD62" i="13"/>
  <c r="AE62" i="13"/>
  <c r="N62" i="13"/>
  <c r="H62" i="13"/>
  <c r="I62" i="13"/>
  <c r="J62" i="13"/>
  <c r="K62" i="13"/>
  <c r="G62" i="13"/>
  <c r="AJ57" i="13"/>
  <c r="AJ58" i="13"/>
  <c r="D81" i="13" s="1"/>
  <c r="AJ18" i="13" l="1"/>
  <c r="D28" i="13"/>
  <c r="AJ28" i="13" s="1"/>
  <c r="AE246" i="13"/>
  <c r="Z246" i="13"/>
  <c r="Y246" i="13"/>
  <c r="X246" i="13"/>
  <c r="S246" i="13"/>
  <c r="R246" i="13"/>
  <c r="Q246" i="13"/>
  <c r="L246" i="13"/>
  <c r="K246" i="13"/>
  <c r="E246" i="13"/>
  <c r="AF223" i="13"/>
  <c r="AE223" i="13"/>
  <c r="AA223" i="13"/>
  <c r="Z223" i="13"/>
  <c r="X223" i="13"/>
  <c r="T223" i="13"/>
  <c r="S223" i="13"/>
  <c r="R223" i="13"/>
  <c r="Q223" i="13"/>
  <c r="M223" i="13"/>
  <c r="L223" i="13"/>
  <c r="K223" i="13"/>
  <c r="J223" i="13"/>
  <c r="F223" i="13"/>
  <c r="E223" i="13"/>
  <c r="AI200" i="13"/>
  <c r="AH200" i="13"/>
  <c r="AD200" i="13"/>
  <c r="AC200" i="13"/>
  <c r="AB200" i="13"/>
  <c r="AA200" i="13"/>
  <c r="W200" i="13"/>
  <c r="V200" i="13"/>
  <c r="U200" i="13"/>
  <c r="T200" i="13"/>
  <c r="P200" i="13"/>
  <c r="O200" i="13"/>
  <c r="N200" i="13"/>
  <c r="M200" i="13"/>
  <c r="I200" i="13"/>
  <c r="H200" i="13"/>
  <c r="G200" i="13"/>
  <c r="D50" i="13" l="1"/>
  <c r="AJ50" i="13" s="1"/>
  <c r="D73" i="13" s="1"/>
  <c r="AJ40" i="13"/>
  <c r="Y88" i="13"/>
  <c r="D105" i="13"/>
  <c r="B46" i="13"/>
  <c r="Y112" i="13"/>
  <c r="Y65" i="13"/>
  <c r="Y43" i="13"/>
  <c r="Y273" i="13" l="1"/>
  <c r="C242" i="13"/>
  <c r="C243" i="13"/>
  <c r="C244" i="13"/>
  <c r="C245" i="13"/>
  <c r="D175" i="13" l="1"/>
  <c r="D173" i="13"/>
  <c r="AJ173" i="13" s="1"/>
  <c r="D9" i="1"/>
  <c r="D11" i="1"/>
  <c r="D12" i="1"/>
  <c r="D13" i="1"/>
  <c r="D14" i="1"/>
  <c r="D176" i="13" l="1"/>
  <c r="D174" i="13"/>
  <c r="D221" i="13" l="1"/>
  <c r="D219" i="13"/>
  <c r="D242" i="13" l="1"/>
  <c r="D220" i="13"/>
  <c r="AJ221" i="13"/>
  <c r="D244" i="13" s="1"/>
  <c r="D222" i="13"/>
  <c r="AJ222" i="13" l="1"/>
  <c r="D245" i="13" s="1"/>
  <c r="AJ220" i="13"/>
  <c r="D243" i="13" s="1"/>
  <c r="D268" i="13"/>
  <c r="AJ268" i="13" l="1"/>
  <c r="D269" i="13"/>
  <c r="AJ269" i="13" s="1"/>
  <c r="D267" i="13"/>
  <c r="AJ267" i="13" l="1"/>
  <c r="Y249" i="13" l="1"/>
  <c r="Y203" i="13"/>
  <c r="Y226" i="13" l="1"/>
  <c r="AJ78" i="13" l="1"/>
  <c r="D102" i="13" s="1"/>
  <c r="AJ102" i="13" s="1"/>
  <c r="D126" i="13" s="1"/>
  <c r="AJ126" i="13" s="1"/>
  <c r="AJ74" i="13"/>
  <c r="D98" i="13" s="1"/>
  <c r="AJ98" i="13" s="1"/>
  <c r="D122" i="13" s="1"/>
  <c r="AJ122" i="13" s="1"/>
  <c r="AJ77" i="13"/>
  <c r="D101" i="13" s="1"/>
  <c r="AJ101" i="13" s="1"/>
  <c r="D125" i="13" s="1"/>
  <c r="AJ125" i="13" s="1"/>
  <c r="AJ75" i="13"/>
  <c r="D99" i="13" s="1"/>
  <c r="AJ99" i="13" s="1"/>
  <c r="D123" i="13" s="1"/>
  <c r="AJ123" i="13" s="1"/>
  <c r="D80" i="13"/>
  <c r="AJ76" i="13"/>
  <c r="D100" i="13" s="1"/>
  <c r="AJ100" i="13" s="1"/>
  <c r="D124" i="13" s="1"/>
  <c r="AJ124" i="13" s="1"/>
  <c r="AJ79" i="13"/>
  <c r="D103" i="13" s="1"/>
  <c r="AJ103" i="13" s="1"/>
  <c r="D127" i="13" s="1"/>
  <c r="AJ127" i="13" s="1"/>
  <c r="AJ149" i="13" l="1"/>
  <c r="D171" i="13" s="1"/>
  <c r="AJ147" i="13"/>
  <c r="D169" i="13" s="1"/>
  <c r="AJ169" i="13" s="1"/>
  <c r="D192" i="13" s="1"/>
  <c r="AJ192" i="13" s="1"/>
  <c r="AJ146" i="13"/>
  <c r="D168" i="13" s="1"/>
  <c r="AJ168" i="13" s="1"/>
  <c r="D191" i="13" s="1"/>
  <c r="AJ191" i="13" s="1"/>
  <c r="D104" i="13"/>
  <c r="D150" i="13" s="1"/>
  <c r="AJ150" i="13" s="1"/>
  <c r="D172" i="13" s="1"/>
  <c r="AJ172" i="13" s="1"/>
  <c r="AJ144" i="13"/>
  <c r="D166" i="13" s="1"/>
  <c r="AJ166" i="13" s="1"/>
  <c r="D189" i="13" s="1"/>
  <c r="AJ189" i="13" s="1"/>
  <c r="AJ145" i="13"/>
  <c r="D167" i="13" s="1"/>
  <c r="AJ148" i="13"/>
  <c r="D170" i="13" s="1"/>
  <c r="AJ170" i="13" s="1"/>
  <c r="AJ167" i="13"/>
  <c r="D190" i="13" s="1"/>
  <c r="AJ190" i="13" s="1"/>
  <c r="AJ171" i="13"/>
  <c r="D194" i="13" s="1"/>
  <c r="AJ194" i="13" s="1"/>
  <c r="E10" i="1"/>
  <c r="E11" i="1"/>
  <c r="E9" i="1"/>
  <c r="E14" i="1"/>
  <c r="E12" i="1"/>
  <c r="E13" i="1"/>
  <c r="B184" i="13"/>
  <c r="B161" i="13"/>
  <c r="B139" i="13"/>
  <c r="B117" i="13"/>
  <c r="B93" i="13"/>
  <c r="B69" i="13"/>
  <c r="C51" i="13"/>
  <c r="C74" i="13" s="1"/>
  <c r="C122" i="13" s="1"/>
  <c r="C144" i="13" s="1"/>
  <c r="C52" i="13"/>
  <c r="C75" i="13" s="1"/>
  <c r="C53" i="13"/>
  <c r="C76" i="13" s="1"/>
  <c r="C124" i="13" s="1"/>
  <c r="C146" i="13" s="1"/>
  <c r="C54" i="13"/>
  <c r="C77" i="13" s="1"/>
  <c r="C125" i="13" s="1"/>
  <c r="C147" i="13" s="1"/>
  <c r="C55" i="13"/>
  <c r="C78" i="13" s="1"/>
  <c r="C126" i="13" s="1"/>
  <c r="C148" i="13" s="1"/>
  <c r="C56" i="13"/>
  <c r="C79" i="13" s="1"/>
  <c r="C127" i="13" s="1"/>
  <c r="C149" i="13" s="1"/>
  <c r="B24" i="13"/>
  <c r="C123" i="13" l="1"/>
  <c r="C145" i="13" s="1"/>
  <c r="D10" i="1"/>
  <c r="D193" i="13"/>
  <c r="AJ193" i="13" s="1"/>
  <c r="D216" i="13" s="1"/>
  <c r="AJ216" i="13" s="1"/>
  <c r="D240" i="13" s="1"/>
  <c r="AJ240" i="13" s="1"/>
  <c r="D212" i="13"/>
  <c r="D215" i="13"/>
  <c r="D214" i="13"/>
  <c r="D217" i="13"/>
  <c r="AJ217" i="13" s="1"/>
  <c r="D213" i="13"/>
  <c r="D265" i="13"/>
  <c r="AJ265" i="13" s="1"/>
  <c r="AJ215" i="13" l="1"/>
  <c r="D239" i="13" s="1"/>
  <c r="AJ239" i="13" s="1"/>
  <c r="D262" i="13" s="1"/>
  <c r="AJ262" i="13" s="1"/>
  <c r="AJ212" i="13"/>
  <c r="D236" i="13" s="1"/>
  <c r="AJ236" i="13" s="1"/>
  <c r="D259" i="13" s="1"/>
  <c r="AJ259" i="13" s="1"/>
  <c r="AJ213" i="13"/>
  <c r="D237" i="13" s="1"/>
  <c r="AJ237" i="13" s="1"/>
  <c r="D260" i="13" s="1"/>
  <c r="AJ260" i="13" s="1"/>
  <c r="AJ214" i="13"/>
  <c r="D238" i="13" s="1"/>
  <c r="AJ238" i="13" s="1"/>
  <c r="D261" i="13" s="1"/>
  <c r="AJ261" i="13" s="1"/>
  <c r="D241" i="13"/>
  <c r="AJ241" i="13" s="1"/>
  <c r="D263" i="13"/>
  <c r="AJ263" i="13" s="1"/>
  <c r="AJ62" i="13"/>
  <c r="D264" i="13" l="1"/>
  <c r="AJ264" i="13" s="1"/>
  <c r="AJ73" i="13"/>
  <c r="C171" i="13"/>
  <c r="C166" i="13"/>
  <c r="C169" i="13"/>
  <c r="C168" i="13"/>
  <c r="C167" i="13"/>
  <c r="C170" i="13"/>
  <c r="D97" i="13" l="1"/>
  <c r="AJ97" i="13" s="1"/>
  <c r="AJ85" i="13"/>
  <c r="E10" i="23" l="1"/>
  <c r="AJ109" i="13" l="1"/>
  <c r="D121" i="13"/>
  <c r="AJ121" i="13" s="1"/>
  <c r="B229" i="13"/>
  <c r="B206" i="13"/>
  <c r="B183" i="13"/>
  <c r="B160" i="13"/>
  <c r="B138" i="13"/>
  <c r="B116" i="13"/>
  <c r="B92" i="13"/>
  <c r="B68" i="13"/>
  <c r="B45" i="13"/>
  <c r="B23" i="13"/>
  <c r="B252" i="13" s="1"/>
  <c r="AJ132" i="13" l="1"/>
  <c r="D132" i="13"/>
  <c r="E18" i="23"/>
  <c r="C7" i="23"/>
  <c r="C8" i="23"/>
  <c r="C9" i="23"/>
  <c r="C10" i="23"/>
  <c r="C11" i="23"/>
  <c r="C12" i="23"/>
  <c r="C13" i="23"/>
  <c r="C14" i="23"/>
  <c r="C6" i="23"/>
  <c r="D15" i="23"/>
  <c r="E43" i="13"/>
  <c r="E65" i="13" s="1"/>
  <c r="E88" i="13" s="1"/>
  <c r="E112" i="13" s="1"/>
  <c r="E135" i="13" s="1"/>
  <c r="E157" i="13" s="1"/>
  <c r="E180" i="13" s="1"/>
  <c r="E203" i="13" s="1"/>
  <c r="E226" i="13" s="1"/>
  <c r="E249" i="13" s="1"/>
  <c r="E273" i="13" s="1"/>
  <c r="O10" i="23"/>
  <c r="N8" i="23"/>
  <c r="N12" i="23"/>
  <c r="M10" i="23"/>
  <c r="L13" i="23"/>
  <c r="I13" i="23"/>
  <c r="AJ143" i="13" l="1"/>
  <c r="D154" i="13"/>
  <c r="E8" i="1"/>
  <c r="J14" i="23"/>
  <c r="K14" i="23"/>
  <c r="K13" i="23"/>
  <c r="O9" i="23"/>
  <c r="L14" i="23"/>
  <c r="O12" i="23"/>
  <c r="M7" i="23"/>
  <c r="N7" i="23"/>
  <c r="N13" i="23"/>
  <c r="N9" i="23"/>
  <c r="O11" i="23"/>
  <c r="O7" i="23"/>
  <c r="N10" i="23"/>
  <c r="M12" i="23"/>
  <c r="M8" i="23"/>
  <c r="J13" i="23"/>
  <c r="M13" i="23"/>
  <c r="M9" i="23"/>
  <c r="O13" i="23"/>
  <c r="O8" i="23"/>
  <c r="G12" i="23" l="1"/>
  <c r="G7" i="23"/>
  <c r="G8" i="23"/>
  <c r="E14" i="23"/>
  <c r="F13" i="23"/>
  <c r="G14" i="23"/>
  <c r="G10" i="23"/>
  <c r="H14" i="23"/>
  <c r="F14" i="23"/>
  <c r="G11" i="23"/>
  <c r="E13" i="23"/>
  <c r="G6" i="23"/>
  <c r="G13" i="23"/>
  <c r="G9" i="23"/>
  <c r="H13" i="23"/>
  <c r="D8" i="1"/>
  <c r="C50" i="13"/>
  <c r="C73" i="13" s="1"/>
  <c r="C143" i="13" l="1"/>
  <c r="C165" i="13" s="1"/>
  <c r="G15" i="23"/>
  <c r="L10" i="23"/>
  <c r="L9" i="23"/>
  <c r="L11" i="23"/>
  <c r="I14" i="23"/>
  <c r="L12" i="23"/>
  <c r="L8" i="23"/>
  <c r="H7" i="23"/>
  <c r="F12" i="23"/>
  <c r="F8" i="23"/>
  <c r="H10" i="23"/>
  <c r="I9" i="23"/>
  <c r="J12" i="23"/>
  <c r="J8" i="23"/>
  <c r="K11" i="23"/>
  <c r="F6" i="23"/>
  <c r="K8" i="23"/>
  <c r="E6" i="23"/>
  <c r="E9" i="23"/>
  <c r="F11" i="23"/>
  <c r="F7" i="23"/>
  <c r="H6" i="23"/>
  <c r="H9" i="23"/>
  <c r="I12" i="23"/>
  <c r="I8" i="23"/>
  <c r="J11" i="23"/>
  <c r="J7" i="23"/>
  <c r="K10" i="23"/>
  <c r="P13" i="23"/>
  <c r="E11" i="23"/>
  <c r="E7" i="23"/>
  <c r="H11" i="23"/>
  <c r="I10" i="23"/>
  <c r="K12" i="23"/>
  <c r="E12" i="23"/>
  <c r="E8" i="23"/>
  <c r="F10" i="23"/>
  <c r="H12" i="23"/>
  <c r="H8" i="23"/>
  <c r="I11" i="23"/>
  <c r="I7" i="23"/>
  <c r="J10" i="23"/>
  <c r="K9" i="23"/>
  <c r="F9" i="23"/>
  <c r="J9" i="23"/>
  <c r="H15" i="23" l="1"/>
  <c r="K7" i="23"/>
  <c r="E15" i="23"/>
  <c r="F15" i="23"/>
  <c r="P8" i="23"/>
  <c r="E20" i="1"/>
  <c r="P12" i="23"/>
  <c r="P9" i="23"/>
  <c r="P10" i="23"/>
  <c r="L7" i="23" l="1"/>
  <c r="D20" i="1"/>
  <c r="P7" i="23" l="1"/>
  <c r="J6" i="23" l="1"/>
  <c r="J15" i="23" s="1"/>
  <c r="AJ154" i="13"/>
  <c r="D177" i="13" s="1"/>
  <c r="I6" i="23"/>
  <c r="I15" i="23" l="1"/>
  <c r="D165" i="13"/>
  <c r="K6" i="23"/>
  <c r="K15" i="23" s="1"/>
  <c r="AJ165" i="13" l="1"/>
  <c r="D188" i="13" s="1"/>
  <c r="L6" i="23" l="1"/>
  <c r="L15" i="23" s="1"/>
  <c r="AJ177" i="13"/>
  <c r="AJ188" i="13"/>
  <c r="D200" i="13"/>
  <c r="D211" i="13" l="1"/>
  <c r="AJ211" i="13" s="1"/>
  <c r="N11" i="23" s="1"/>
  <c r="M6" i="23"/>
  <c r="M14" i="23"/>
  <c r="D218" i="13" l="1"/>
  <c r="M11" i="23"/>
  <c r="P11" i="23" s="1"/>
  <c r="D223" i="13"/>
  <c r="N6" i="23"/>
  <c r="D235" i="13"/>
  <c r="AJ235" i="13" s="1"/>
  <c r="M15" i="23" l="1"/>
  <c r="D258" i="13"/>
  <c r="AJ258" i="13" s="1"/>
  <c r="D266" i="13"/>
  <c r="AJ266" i="13" s="1"/>
  <c r="D246" i="13"/>
  <c r="N14" i="23"/>
  <c r="N15" i="23" s="1"/>
  <c r="O6" i="23"/>
  <c r="O15" i="23" s="1"/>
  <c r="P15" i="23" s="1"/>
  <c r="D270" i="13" l="1"/>
  <c r="AJ270" i="13" s="1"/>
  <c r="O14" i="23"/>
  <c r="P14" i="23" s="1"/>
  <c r="P6" i="23"/>
</calcChain>
</file>

<file path=xl/sharedStrings.xml><?xml version="1.0" encoding="utf-8"?>
<sst xmlns="http://schemas.openxmlformats.org/spreadsheetml/2006/main" count="908" uniqueCount="117">
  <si>
    <t>สหกรณ์การเกษตรนิคมฯ บางระกำ จำกัด</t>
  </si>
  <si>
    <t>541/1 ม.17 ต.หนองกุลา  อ.บางระกำ จ.พิษณุโลก  65140</t>
  </si>
  <si>
    <t>ใบส่งเงินฝาก</t>
  </si>
  <si>
    <t>ลำดับที่</t>
  </si>
  <si>
    <t>เลขที่บัญชี</t>
  </si>
  <si>
    <t>ชื่อบัญชี</t>
  </si>
  <si>
    <t>จำนวนเงิน</t>
  </si>
  <si>
    <t xml:space="preserve"> รวม (ตัวอักษร)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</si>
  <si>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</si>
  <si>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</si>
  <si>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</si>
  <si>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</si>
  <si>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</si>
  <si>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</si>
  <si>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</si>
  <si>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</si>
  <si>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</si>
  <si>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</si>
  <si>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ที่</t>
  </si>
  <si>
    <t>หมายเหตุ</t>
  </si>
  <si>
    <t>รวม</t>
  </si>
  <si>
    <t>แบบบันทึกการออมทรัพย์</t>
  </si>
  <si>
    <t>รายชื่อ</t>
  </si>
  <si>
    <t>ยอดยกมา</t>
  </si>
  <si>
    <t>วันที่ออมทรัพย์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</si>
  <si>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</si>
  <si>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</si>
  <si>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</si>
  <si>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</si>
  <si>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</si>
  <si>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</si>
  <si>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</si>
  <si>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</si>
  <si>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</si>
  <si>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</si>
  <si>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</si>
  <si>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</si>
  <si>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</si>
  <si>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</si>
  <si>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</si>
  <si>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</si>
  <si>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</si>
  <si>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</si>
  <si>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</si>
  <si>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</si>
  <si>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</si>
  <si>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ลงชื่อ</t>
  </si>
  <si>
    <t xml:space="preserve">  ครูโรงเรียนบ้านตระแบกงาม</t>
  </si>
  <si>
    <t xml:space="preserve"> ครูประจำชั้น</t>
  </si>
  <si>
    <t>(นายสุภาพ   อินทุภูติ)</t>
  </si>
  <si>
    <t xml:space="preserve">  ผู้อำนวยการโรงเรียนบ้านตระแบกงาม</t>
  </si>
  <si>
    <t>ผู้บริหาร</t>
  </si>
  <si>
    <t>.......................................................</t>
  </si>
  <si>
    <t>.............................................................</t>
  </si>
  <si>
    <t>วันเสาร์</t>
  </si>
  <si>
    <t>วันอาทิตย์</t>
  </si>
  <si>
    <t xml:space="preserve">ชั้นประถมศึกษาปีที่ 4 ปีการศึกษา 2562 โรงเรียนบ้านตระแบกงาม อำเภอบางระกำ จังหวัดพิษณุโลก </t>
  </si>
  <si>
    <t>หยุดวันเฉลิมพระชนมพรรษาสมเด็จพระนางเจ้าฯ ร.10</t>
  </si>
  <si>
    <t>วันเฉลิมพระชนมพรรษาฯ รัชกาลที่ 10</t>
  </si>
  <si>
    <t>วันพืชมงคล</t>
  </si>
  <si>
    <t>วันอาสาฬหบูชา</t>
  </si>
  <si>
    <t>วันคล้ายวันสวรรคต รัชกาลที่ 9</t>
  </si>
  <si>
    <t>วันขึ้นปีใหม่ พ.ศ.2566</t>
  </si>
  <si>
    <t>วันที่.................................................................</t>
  </si>
  <si>
    <t>103-00004871</t>
  </si>
  <si>
    <t>103-00005252</t>
  </si>
  <si>
    <t>103-00004381</t>
  </si>
  <si>
    <t>103-00004874</t>
  </si>
  <si>
    <t>103-00004875</t>
  </si>
  <si>
    <t>103-00004876</t>
  </si>
  <si>
    <t>103-00004878</t>
  </si>
  <si>
    <t>ประจำเดือน พฤษภาคม 2566</t>
  </si>
  <si>
    <t>ประจำเดือน มิถุนายน 2566</t>
  </si>
  <si>
    <t>(นายสุภาพ  อินทุภูติ)</t>
  </si>
  <si>
    <t>ประจำเดือน กรกฎาคม 2566</t>
  </si>
  <si>
    <t>ประจำเดือน สิงหาคม 2566</t>
  </si>
  <si>
    <t>หยุดชดเชยวันเฉลิมพระชนมพรรษาสมเด็จพระนางเจ้าสิริกิติ์/วันแม่แห่งชาติ</t>
  </si>
  <si>
    <t>วันเสาร์-วันเฉลิมพระชนมพรรษาสมเด็จพระนางเจ้าสิริกิติ์/วันแม่แห่งชาติ</t>
  </si>
  <si>
    <t>ประจำเดือน กันยายน 2566</t>
  </si>
  <si>
    <t>ประจำเดือน ตุลาคม 2566</t>
  </si>
  <si>
    <t>วันปิยมหาราช</t>
  </si>
  <si>
    <t>ประจำเดือน พฤศจิกายน 2566</t>
  </si>
  <si>
    <t>หยุดวันชาติ</t>
  </si>
  <si>
    <t>หยุดชดเชยวันรัฐธรรมนูญ</t>
  </si>
  <si>
    <t>วันอาทิตย์---วันสิ้นปี 2566---</t>
  </si>
  <si>
    <t>ประจำเดือน มกราคม 2567</t>
  </si>
  <si>
    <t xml:space="preserve">ชั้นประถมศึกษาปีที่ 1 ปีการศึกษา 2566 โรงเรียนบ้านตระแบกงาม อำเภอบางระกำ จังหวัดพิษณุโลก </t>
  </si>
  <si>
    <t xml:space="preserve">  รักษาการในตำแหน่งผู้อำนวยการโรงเรียนบ้านตระแบกงาม</t>
  </si>
  <si>
    <t>ประจำเดือน กุมภาพันธ์ 2567</t>
  </si>
  <si>
    <t>ประจำเดือน มีนาคม 2567</t>
  </si>
  <si>
    <t>ประจำเดือน ธันวาคม 2566</t>
  </si>
  <si>
    <t>ประจำเดือน เมษายน 2567</t>
  </si>
  <si>
    <t>รักษาการในตำแหน่งผู้อำนวยการโรงเรียนบ้านตระแบกงาม</t>
  </si>
  <si>
    <t xml:space="preserve"> รักษาการในตำแหน่งผู้อำนวยการโรงเรียนบ้านตระแบกงาม</t>
  </si>
  <si>
    <r>
      <t>หยุดวันพืชมงคลแรกนาขวัญ-----</t>
    </r>
    <r>
      <rPr>
        <sz val="9"/>
        <color theme="1"/>
        <rFont val="TH Sarabun New"/>
        <family val="2"/>
      </rPr>
      <t>ครูประชุมชี้แจงฯ ณ ห้องนเรศวร  โรงเรียนพิษณุโลกพิทยาคม</t>
    </r>
    <r>
      <rPr>
        <sz val="14"/>
        <color theme="1"/>
        <rFont val="TH Sarabun New"/>
        <family val="2"/>
      </rPr>
      <t>----</t>
    </r>
  </si>
  <si>
    <t>เด็กชายกัณตภณ  สีสัน</t>
  </si>
  <si>
    <t>เด็กชายจิรภัทร    ผุดผ่อง</t>
  </si>
  <si>
    <t>เด็กชายธนพล     หอมกลาง</t>
  </si>
  <si>
    <t>เด็กชายเมธาภูมิ  รอดโฉม</t>
  </si>
  <si>
    <t>เด็กชายอภินันท์   จำปาล่า</t>
  </si>
  <si>
    <t>เด็กหญิงนันทิชา   แย้มวัตร</t>
  </si>
  <si>
    <t>เด็กชายธนกร      บุญเนตร</t>
  </si>
  <si>
    <t>ครูโรงเรียนบ้านตระแบกงาม</t>
  </si>
  <si>
    <t xml:space="preserve">  (นางสาวปวีณา  ปันดวง )</t>
  </si>
  <si>
    <t xml:space="preserve">   ลงชื่อ</t>
  </si>
  <si>
    <t>เด็กชายกันตภณ  สีสัน</t>
  </si>
  <si>
    <t xml:space="preserve"> (นางสาวเฟื่องฟ้า พรหมนิพนธ์)</t>
  </si>
  <si>
    <t xml:space="preserve"> ตำแหน่งผู้อำนวยการโรงเรียนบ้านตระแบกงาม</t>
  </si>
  <si>
    <t>ตำแหน่งผู้อำนวยการโรงเรียนบ้านตระแบกงาม</t>
  </si>
  <si>
    <t xml:space="preserve">ชั้นประถมศึกษาปีที่ 6 ปีการศึกษา 2566 โรงเรียนบ้านตระแบกงาม อำเภอบางระกำ จังหวัดพิษณุโลก </t>
  </si>
  <si>
    <t>วันเข้าพรรษา</t>
  </si>
  <si>
    <t xml:space="preserve">  โรงเรียน...................บ้านตระแบกงาม.............  ชั้น……..ประถมศึกษาปีที่ 6.............</t>
  </si>
  <si>
    <t xml:space="preserve"> </t>
  </si>
  <si>
    <t>หยุดชดเชยวันมาฆบูชา</t>
  </si>
  <si>
    <t xml:space="preserve">ชั้นประถมศึกษาปีที่ 6 ปีการศึกษา 2567 โรงเรียนบ้านตระแบกงาม อำเภอบางระกำ จังหวัดพิษณุโลก </t>
  </si>
  <si>
    <t>ปิดภาคเรียนที่ 2-2566</t>
  </si>
  <si>
    <t>หยุดชดเชยวันสิ้นปี2566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</si>
</sst>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55">
    <font>
      <sz val="11"/>
      <color theme="1"/>
      <name val="Calibri"/>
      <family val="2"/>
      <charset val="222"/>
      <scheme val="minor"/>
    </font>
    <font>
      <b/>
      <sz val="18"/>
      <color theme="1"/>
      <name val="TH SarabunPSK"/>
      <family val="2"/>
    </font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b/>
      <sz val="16"/>
      <color rgb="FFFF0000"/>
      <name val="TH SarabunPSK"/>
      <family val="2"/>
    </font>
    <font>
      <b/>
      <u val="doubleAccounting"/>
      <sz val="16"/>
      <color rgb="FFFF0000"/>
      <name val="TH SarabunPSK"/>
      <family val="2"/>
    </font>
    <font>
      <b/>
      <sz val="16"/>
      <color theme="8" tint="-0.249977111117893"/>
      <name val="TH SarabunPSK"/>
      <family val="2"/>
    </font>
    <font>
      <b/>
      <sz val="11"/>
      <color rgb="FFFF0000"/>
      <name val="TH SarabunPSK"/>
      <family val="2"/>
    </font>
    <font>
      <b/>
      <sz val="18"/>
      <color theme="1"/>
      <name val="TH Sarabun New"/>
      <family val="2"/>
    </font>
    <font>
      <sz val="16"/>
      <color theme="1"/>
      <name val="TH Sarabun New"/>
      <family val="2"/>
    </font>
    <font>
      <b/>
      <sz val="16"/>
      <color theme="1"/>
      <name val="TH Sarabun New"/>
      <family val="2"/>
    </font>
    <font>
      <sz val="14"/>
      <color theme="1"/>
      <name val="TH Sarabun New"/>
      <family val="2"/>
    </font>
    <font>
      <sz val="9"/>
      <color theme="1"/>
      <name val="TH Sarabun New"/>
      <family val="2"/>
    </font>
    <font>
      <b/>
      <sz val="14"/>
      <color theme="8" tint="-0.249977111117893"/>
      <name val="TH Sarabun New"/>
      <family val="2"/>
    </font>
    <font>
      <b/>
      <sz val="14"/>
      <color theme="1"/>
      <name val="TH Sarabun New"/>
      <family val="2"/>
    </font>
    <font>
      <sz val="12"/>
      <color rgb="FFFF0000"/>
      <name val="TH Sarabun New"/>
      <family val="2"/>
    </font>
    <font>
      <sz val="14"/>
      <color rgb="FFFF0000"/>
      <name val="TH Sarabun New"/>
      <family val="2"/>
    </font>
    <font>
      <sz val="10"/>
      <color rgb="FFFF0000"/>
      <name val="TH Sarabun New"/>
      <family val="2"/>
    </font>
    <font>
      <b/>
      <u val="double"/>
      <sz val="16"/>
      <color rgb="FFFF0000"/>
      <name val="TH Sarabun New"/>
      <family val="2"/>
    </font>
    <font>
      <sz val="11"/>
      <color rgb="FFFF0000"/>
      <name val="TH Sarabun New"/>
      <family val="2"/>
    </font>
    <font>
      <b/>
      <u val="double"/>
      <sz val="14"/>
      <color rgb="FFFF0000"/>
      <name val="TH Sarabun New"/>
      <family val="2"/>
    </font>
    <font>
      <b/>
      <sz val="14"/>
      <color rgb="FFFF0000"/>
      <name val="TH Sarabun New"/>
      <family val="2"/>
    </font>
    <font>
      <sz val="16"/>
      <name val="TH Sarabun New"/>
      <family val="2"/>
    </font>
    <font>
      <sz val="14"/>
      <color theme="0"/>
      <name val="TH Sarabun New"/>
      <family val="2"/>
    </font>
    <font>
      <b/>
      <sz val="14"/>
      <color theme="0"/>
      <name val="TH Sarabun New"/>
      <family val="2"/>
    </font>
    <font>
      <b/>
      <sz val="16"/>
      <name val="TH Sarabun New"/>
      <family val="2"/>
    </font>
    <font>
      <sz val="11"/>
      <color theme="0"/>
      <name val="TH Sarabun New"/>
      <family val="2"/>
    </font>
    <font>
      <b/>
      <sz val="10"/>
      <color theme="0"/>
      <name val="TH Sarabun New"/>
      <family val="2"/>
    </font>
    <font>
      <b/>
      <u val="doubleAccounting"/>
      <sz val="14"/>
      <color theme="0"/>
      <name val="TH Sarabun New"/>
      <family val="2"/>
    </font>
    <font>
      <sz val="14"/>
      <name val="TH Sarabun New"/>
      <family val="2"/>
    </font>
    <font>
      <b/>
      <sz val="11"/>
      <color theme="0"/>
      <name val="TH Sarabun New"/>
      <family val="2"/>
    </font>
    <font>
      <sz val="16"/>
      <color theme="0"/>
      <name val="TH Sarabun New"/>
      <family val="2"/>
    </font>
    <font>
      <sz val="12"/>
      <color theme="0"/>
      <name val="TH Sarabun New"/>
      <family val="2"/>
    </font>
    <font>
      <b/>
      <sz val="16"/>
      <color rgb="FFFF0000"/>
      <name val="TH Sarabun New"/>
      <family val="2"/>
    </font>
    <font>
      <b/>
      <u val="doubleAccounting"/>
      <sz val="12"/>
      <color theme="0"/>
      <name val="TH Sarabun New"/>
      <family val="2"/>
    </font>
    <font>
      <b/>
      <sz val="16"/>
      <color theme="0"/>
      <name val="TH Sarabun New"/>
      <family val="2"/>
    </font>
    <font>
      <u val="doubleAccounting"/>
      <sz val="10"/>
      <color theme="0"/>
      <name val="TH Sarabun New"/>
      <family val="2"/>
    </font>
    <font>
      <sz val="11"/>
      <color theme="1"/>
      <name val="TH Sarabun New"/>
      <family val="2"/>
    </font>
    <font>
      <sz val="18"/>
      <color theme="1"/>
      <name val="TH Sarabun New"/>
      <family val="2"/>
    </font>
    <font>
      <b/>
      <sz val="15"/>
      <name val="TH Sarabun New"/>
      <family val="2"/>
    </font>
    <font>
      <b/>
      <u val="doubleAccounting"/>
      <sz val="18"/>
      <name val="TH Sarabun New"/>
      <family val="2"/>
    </font>
    <font>
      <b/>
      <sz val="14"/>
      <name val="TH Sarabun New"/>
      <family val="2"/>
    </font>
    <font>
      <b/>
      <u val="double"/>
      <sz val="14"/>
      <name val="TH Sarabun New"/>
      <family val="2"/>
    </font>
    <font>
      <b/>
      <u val="doubleAccounting"/>
      <sz val="16"/>
      <name val="TH Sarabun New"/>
      <family val="2"/>
    </font>
    <font>
      <b/>
      <sz val="10"/>
      <color theme="1"/>
      <name val="TH Sarabun New"/>
      <family val="2"/>
    </font>
    <font>
      <b/>
      <u val="doubleAccounting"/>
      <sz val="14"/>
      <color theme="1"/>
      <name val="TH Sarabun New"/>
      <family val="2"/>
    </font>
    <font>
      <sz val="14"/>
      <name val="TH SarabunPSK"/>
      <family val="2"/>
    </font>
    <font>
      <sz val="12"/>
      <name val="TH Sarabun New"/>
      <family val="2"/>
    </font>
    <font>
      <sz val="12"/>
      <color theme="1"/>
      <name val="TH Sarabun New"/>
      <family val="2"/>
    </font>
    <font>
      <sz val="36"/>
      <name val="TH Sarabun New"/>
      <family val="2"/>
    </font>
    <font>
      <b/>
      <u val="double"/>
      <sz val="16"/>
      <name val="TH Sarabun New"/>
      <family val="2"/>
    </font>
    <font>
      <b/>
      <u val="doubleAccounting"/>
      <sz val="16"/>
      <color theme="1"/>
      <name val="TH Sarabun New"/>
      <family val="2"/>
    </font>
    <font>
      <b/>
      <sz val="16"/>
      <color theme="8" tint="-0.249977111117893"/>
      <name val="TH Sarabun New"/>
      <family val="2"/>
    </font>
    <font>
      <b/>
      <u val="double"/>
      <sz val="16"/>
      <color theme="1"/>
      <name val="TH Sarabun New"/>
      <family val="2"/>
    </font>
  </fonts>
  <fills count="8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99">
    <xf numFmtId="0" fontId="0" fillId="0" borderId="0" xfId="0"/>
    <xf numFmtId="0" fontId="3" fillId="0" borderId="1" xfId="0" quotePrefix="1" applyFont="1" applyBorder="1" applyAlignment="1">
      <alignment horizontal="center"/>
    </xf>
    <xf numFmtId="0" fontId="3" fillId="0" borderId="0" xfId="0" applyFont="1"/>
    <xf numFmtId="0" fontId="3" fillId="0" borderId="0" xfId="0" quotePrefix="1" applyFont="1" applyAlignment="1">
      <alignment horizontal="center"/>
    </xf>
    <xf numFmtId="0" fontId="3" fillId="0" borderId="1" xfId="0" applyFont="1" applyBorder="1"/>
    <xf numFmtId="0" fontId="4" fillId="0" borderId="1" xfId="0" applyFont="1" applyBorder="1" applyAlignment="1">
      <alignment horizontal="right"/>
    </xf>
    <xf numFmtId="0" fontId="3" fillId="0" borderId="1" xfId="0" applyFont="1" applyBorder="1" applyAlignment="1">
      <alignment vertical="center"/>
    </xf>
    <xf numFmtId="43" fontId="6" fillId="0" borderId="1" xfId="1" applyFont="1" applyBorder="1"/>
    <xf numFmtId="43" fontId="7" fillId="0" borderId="1" xfId="1" applyFont="1" applyBorder="1"/>
    <xf numFmtId="2" fontId="5" fillId="0" borderId="1" xfId="0" applyNumberFormat="1" applyFont="1" applyBorder="1"/>
    <xf numFmtId="17" fontId="4" fillId="0" borderId="1" xfId="0" quotePrefix="1" applyNumberFormat="1" applyFont="1" applyBorder="1" applyAlignment="1">
      <alignment horizontal="center"/>
    </xf>
    <xf numFmtId="43" fontId="3" fillId="0" borderId="1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43" fontId="8" fillId="0" borderId="1" xfId="1" applyFont="1" applyBorder="1"/>
    <xf numFmtId="0" fontId="10" fillId="0" borderId="0" xfId="0" applyFont="1"/>
    <xf numFmtId="0" fontId="11" fillId="0" borderId="1" xfId="0" applyFont="1" applyBorder="1" applyAlignment="1">
      <alignment horizontal="center"/>
    </xf>
    <xf numFmtId="0" fontId="11" fillId="0" borderId="1" xfId="0" quotePrefix="1" applyFont="1" applyBorder="1" applyAlignment="1">
      <alignment horizontal="center"/>
    </xf>
    <xf numFmtId="0" fontId="12" fillId="0" borderId="1" xfId="0" quotePrefix="1" applyFont="1" applyBorder="1" applyAlignment="1">
      <alignment horizontal="center"/>
    </xf>
    <xf numFmtId="0" fontId="12" fillId="0" borderId="1" xfId="0" applyFont="1" applyBorder="1"/>
    <xf numFmtId="0" fontId="12" fillId="0" borderId="1" xfId="0" applyFont="1" applyBorder="1" applyAlignment="1">
      <alignment horizontal="center"/>
    </xf>
    <xf numFmtId="43" fontId="14" fillId="0" borderId="1" xfId="1" applyFont="1" applyFill="1" applyBorder="1"/>
    <xf numFmtId="0" fontId="12" fillId="0" borderId="1" xfId="0" applyFont="1" applyBorder="1" applyAlignment="1">
      <alignment vertical="center" wrapText="1"/>
    </xf>
    <xf numFmtId="0" fontId="12" fillId="0" borderId="0" xfId="0" applyFont="1"/>
    <xf numFmtId="0" fontId="10" fillId="0" borderId="0" xfId="0" quotePrefix="1" applyFont="1" applyAlignment="1">
      <alignment horizontal="center"/>
    </xf>
    <xf numFmtId="0" fontId="11" fillId="4" borderId="1" xfId="0" quotePrefix="1" applyFont="1" applyFill="1" applyBorder="1" applyAlignment="1">
      <alignment horizontal="center"/>
    </xf>
    <xf numFmtId="0" fontId="12" fillId="0" borderId="1" xfId="0" applyFont="1" applyBorder="1" applyAlignment="1">
      <alignment vertical="center"/>
    </xf>
    <xf numFmtId="2" fontId="12" fillId="0" borderId="1" xfId="0" applyNumberFormat="1" applyFont="1" applyBorder="1"/>
    <xf numFmtId="0" fontId="10" fillId="0" borderId="1" xfId="0" quotePrefix="1" applyFont="1" applyBorder="1" applyAlignment="1">
      <alignment horizontal="center"/>
    </xf>
    <xf numFmtId="0" fontId="11" fillId="0" borderId="1" xfId="0" applyFont="1" applyBorder="1" applyAlignment="1">
      <alignment horizontal="right"/>
    </xf>
    <xf numFmtId="0" fontId="10" fillId="0" borderId="1" xfId="0" applyFont="1" applyBorder="1"/>
    <xf numFmtId="0" fontId="15" fillId="0" borderId="1" xfId="0" quotePrefix="1" applyFont="1" applyBorder="1" applyAlignment="1">
      <alignment horizontal="center" vertical="center"/>
    </xf>
    <xf numFmtId="2" fontId="22" fillId="0" borderId="6" xfId="0" applyNumberFormat="1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/>
    </xf>
    <xf numFmtId="2" fontId="25" fillId="0" borderId="1" xfId="0" applyNumberFormat="1" applyFont="1" applyBorder="1"/>
    <xf numFmtId="0" fontId="26" fillId="0" borderId="1" xfId="0" applyFont="1" applyBorder="1" applyAlignment="1">
      <alignment vertical="center" wrapText="1"/>
    </xf>
    <xf numFmtId="2" fontId="15" fillId="0" borderId="6" xfId="0" applyNumberFormat="1" applyFont="1" applyBorder="1" applyAlignment="1">
      <alignment horizontal="center" vertical="center" wrapText="1"/>
    </xf>
    <xf numFmtId="2" fontId="24" fillId="0" borderId="1" xfId="0" applyNumberFormat="1" applyFont="1" applyBorder="1"/>
    <xf numFmtId="0" fontId="28" fillId="0" borderId="1" xfId="0" applyFont="1" applyBorder="1" applyAlignment="1">
      <alignment horizontal="center"/>
    </xf>
    <xf numFmtId="2" fontId="10" fillId="0" borderId="0" xfId="0" applyNumberFormat="1" applyFont="1"/>
    <xf numFmtId="0" fontId="11" fillId="2" borderId="1" xfId="0" quotePrefix="1" applyFont="1" applyFill="1" applyBorder="1" applyAlignment="1">
      <alignment horizontal="center"/>
    </xf>
    <xf numFmtId="0" fontId="30" fillId="0" borderId="1" xfId="0" quotePrefix="1" applyFont="1" applyBorder="1" applyAlignment="1">
      <alignment horizontal="center"/>
    </xf>
    <xf numFmtId="0" fontId="30" fillId="0" borderId="1" xfId="0" applyFont="1" applyBorder="1" applyAlignment="1">
      <alignment vertical="center" wrapText="1"/>
    </xf>
    <xf numFmtId="0" fontId="30" fillId="0" borderId="0" xfId="0" applyFont="1"/>
    <xf numFmtId="164" fontId="29" fillId="0" borderId="1" xfId="1" applyNumberFormat="1" applyFont="1" applyBorder="1"/>
    <xf numFmtId="2" fontId="22" fillId="0" borderId="1" xfId="0" applyNumberFormat="1" applyFont="1" applyBorder="1"/>
    <xf numFmtId="0" fontId="12" fillId="2" borderId="1" xfId="0" applyFont="1" applyFill="1" applyBorder="1"/>
    <xf numFmtId="43" fontId="31" fillId="0" borderId="1" xfId="1" applyFont="1" applyBorder="1" applyAlignment="1">
      <alignment horizontal="center"/>
    </xf>
    <xf numFmtId="0" fontId="10" fillId="2" borderId="1" xfId="0" applyFont="1" applyFill="1" applyBorder="1"/>
    <xf numFmtId="43" fontId="24" fillId="0" borderId="1" xfId="1" applyFont="1" applyBorder="1"/>
    <xf numFmtId="43" fontId="33" fillId="0" borderId="1" xfId="1" applyFont="1" applyBorder="1"/>
    <xf numFmtId="0" fontId="10" fillId="0" borderId="1" xfId="0" applyFont="1" applyBorder="1" applyAlignment="1">
      <alignment vertical="center"/>
    </xf>
    <xf numFmtId="43" fontId="25" fillId="0" borderId="1" xfId="1" applyFont="1" applyBorder="1"/>
    <xf numFmtId="0" fontId="11" fillId="3" borderId="1" xfId="0" quotePrefix="1" applyFont="1" applyFill="1" applyBorder="1" applyAlignment="1">
      <alignment horizontal="center"/>
    </xf>
    <xf numFmtId="43" fontId="33" fillId="0" borderId="1" xfId="1" applyFont="1" applyBorder="1" applyAlignment="1">
      <alignment horizontal="center"/>
    </xf>
    <xf numFmtId="0" fontId="10" fillId="3" borderId="1" xfId="0" applyFont="1" applyFill="1" applyBorder="1"/>
    <xf numFmtId="0" fontId="34" fillId="3" borderId="1" xfId="0" applyFont="1" applyFill="1" applyBorder="1" applyAlignment="1">
      <alignment horizontal="center"/>
    </xf>
    <xf numFmtId="43" fontId="35" fillId="0" borderId="1" xfId="1" applyFont="1" applyBorder="1"/>
    <xf numFmtId="0" fontId="32" fillId="0" borderId="1" xfId="0" applyFont="1" applyBorder="1" applyAlignment="1">
      <alignment vertical="center"/>
    </xf>
    <xf numFmtId="0" fontId="36" fillId="0" borderId="1" xfId="0" applyFont="1" applyBorder="1" applyAlignment="1">
      <alignment horizontal="right"/>
    </xf>
    <xf numFmtId="43" fontId="37" fillId="0" borderId="1" xfId="1" applyFont="1" applyBorder="1"/>
    <xf numFmtId="0" fontId="32" fillId="0" borderId="0" xfId="0" applyFont="1"/>
    <xf numFmtId="0" fontId="38" fillId="0" borderId="1" xfId="0" applyFont="1" applyBorder="1"/>
    <xf numFmtId="0" fontId="9" fillId="0" borderId="0" xfId="0" applyFont="1" applyAlignment="1">
      <alignment horizontal="center" vertical="center"/>
    </xf>
    <xf numFmtId="0" fontId="39" fillId="0" borderId="0" xfId="0" applyFont="1"/>
    <xf numFmtId="0" fontId="9" fillId="0" borderId="1" xfId="0" applyFont="1" applyBorder="1" applyAlignment="1">
      <alignment horizontal="center" vertical="center"/>
    </xf>
    <xf numFmtId="0" fontId="39" fillId="0" borderId="1" xfId="0" quotePrefix="1" applyFont="1" applyBorder="1" applyAlignment="1">
      <alignment horizontal="center" vertical="center"/>
    </xf>
    <xf numFmtId="0" fontId="3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vertical="center" wrapText="1"/>
    </xf>
    <xf numFmtId="43" fontId="39" fillId="0" borderId="1" xfId="1" applyFont="1" applyBorder="1" applyAlignment="1">
      <alignment horizontal="center"/>
    </xf>
    <xf numFmtId="0" fontId="9" fillId="0" borderId="2" xfId="0" applyFont="1" applyBorder="1" applyAlignment="1">
      <alignment vertical="top"/>
    </xf>
    <xf numFmtId="0" fontId="39" fillId="0" borderId="3" xfId="0" applyFont="1" applyBorder="1" applyAlignment="1">
      <alignment vertical="top"/>
    </xf>
    <xf numFmtId="0" fontId="40" fillId="0" borderId="4" xfId="0" applyFont="1" applyBorder="1" applyAlignment="1">
      <alignment horizontal="center" vertical="top" wrapText="1"/>
    </xf>
    <xf numFmtId="43" fontId="41" fillId="0" borderId="1" xfId="1" applyFont="1" applyBorder="1" applyAlignment="1">
      <alignment horizontal="center" vertical="center"/>
    </xf>
    <xf numFmtId="0" fontId="39" fillId="0" borderId="0" xfId="0" applyFont="1" applyAlignment="1">
      <alignment horizontal="center" vertical="center"/>
    </xf>
    <xf numFmtId="0" fontId="30" fillId="0" borderId="1" xfId="0" applyFont="1" applyBorder="1" applyAlignment="1">
      <alignment horizontal="center"/>
    </xf>
    <xf numFmtId="2" fontId="42" fillId="0" borderId="1" xfId="0" applyNumberFormat="1" applyFont="1" applyBorder="1"/>
    <xf numFmtId="164" fontId="44" fillId="0" borderId="1" xfId="1" applyNumberFormat="1" applyFont="1" applyBorder="1" applyAlignment="1">
      <alignment horizontal="center"/>
    </xf>
    <xf numFmtId="0" fontId="45" fillId="0" borderId="1" xfId="0" applyFont="1" applyBorder="1" applyAlignment="1">
      <alignment horizontal="center"/>
    </xf>
    <xf numFmtId="2" fontId="15" fillId="0" borderId="1" xfId="0" applyNumberFormat="1" applyFont="1" applyBorder="1"/>
    <xf numFmtId="164" fontId="46" fillId="0" borderId="1" xfId="1" applyNumberFormat="1" applyFont="1" applyBorder="1"/>
    <xf numFmtId="1" fontId="42" fillId="0" borderId="6" xfId="0" applyNumberFormat="1" applyFont="1" applyBorder="1" applyAlignment="1">
      <alignment horizontal="center" vertical="center" wrapText="1"/>
    </xf>
    <xf numFmtId="43" fontId="12" fillId="0" borderId="1" xfId="1" applyFont="1" applyBorder="1"/>
    <xf numFmtId="0" fontId="10" fillId="7" borderId="1" xfId="0" applyFont="1" applyFill="1" applyBorder="1" applyAlignment="1">
      <alignment textRotation="90"/>
    </xf>
    <xf numFmtId="0" fontId="10" fillId="0" borderId="6" xfId="0" applyFont="1" applyBorder="1" applyAlignment="1">
      <alignment textRotation="90"/>
    </xf>
    <xf numFmtId="0" fontId="10" fillId="0" borderId="1" xfId="0" applyFont="1" applyBorder="1" applyAlignment="1">
      <alignment textRotation="90"/>
    </xf>
    <xf numFmtId="0" fontId="10" fillId="0" borderId="8" xfId="0" applyFont="1" applyBorder="1" applyAlignment="1">
      <alignment textRotation="90"/>
    </xf>
    <xf numFmtId="2" fontId="30" fillId="0" borderId="1" xfId="1" applyNumberFormat="1" applyFont="1" applyBorder="1"/>
    <xf numFmtId="43" fontId="48" fillId="0" borderId="1" xfId="1" applyFont="1" applyBorder="1"/>
    <xf numFmtId="0" fontId="10" fillId="7" borderId="1" xfId="0" applyFont="1" applyFill="1" applyBorder="1"/>
    <xf numFmtId="0" fontId="49" fillId="7" borderId="1" xfId="0" applyFont="1" applyFill="1" applyBorder="1" applyAlignment="1">
      <alignment horizontal="center"/>
    </xf>
    <xf numFmtId="0" fontId="12" fillId="7" borderId="1" xfId="0" applyFont="1" applyFill="1" applyBorder="1" applyAlignment="1">
      <alignment horizontal="center"/>
    </xf>
    <xf numFmtId="43" fontId="49" fillId="0" borderId="1" xfId="1" applyFont="1" applyBorder="1" applyAlignment="1">
      <alignment horizontal="center"/>
    </xf>
    <xf numFmtId="0" fontId="23" fillId="0" borderId="1" xfId="0" applyFont="1" applyBorder="1"/>
    <xf numFmtId="0" fontId="11" fillId="7" borderId="1" xfId="0" quotePrefix="1" applyFont="1" applyFill="1" applyBorder="1" applyAlignment="1">
      <alignment horizontal="center"/>
    </xf>
    <xf numFmtId="0" fontId="34" fillId="7" borderId="1" xfId="0" applyFont="1" applyFill="1" applyBorder="1" applyAlignment="1">
      <alignment horizontal="center"/>
    </xf>
    <xf numFmtId="0" fontId="23" fillId="7" borderId="1" xfId="0" applyFont="1" applyFill="1" applyBorder="1" applyAlignment="1">
      <alignment textRotation="90"/>
    </xf>
    <xf numFmtId="0" fontId="23" fillId="7" borderId="1" xfId="0" applyFont="1" applyFill="1" applyBorder="1"/>
    <xf numFmtId="43" fontId="15" fillId="0" borderId="1" xfId="1" applyFont="1" applyFill="1" applyBorder="1"/>
    <xf numFmtId="0" fontId="12" fillId="0" borderId="5" xfId="0" applyFont="1" applyBorder="1"/>
    <xf numFmtId="0" fontId="12" fillId="0" borderId="1" xfId="0" applyFont="1" applyBorder="1" applyAlignment="1">
      <alignment horizontal="left"/>
    </xf>
    <xf numFmtId="0" fontId="12" fillId="0" borderId="5" xfId="0" applyFont="1" applyBorder="1" applyAlignment="1">
      <alignment horizontal="left"/>
    </xf>
    <xf numFmtId="0" fontId="16" fillId="0" borderId="1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43" fontId="46" fillId="0" borderId="1" xfId="1" applyFont="1" applyFill="1" applyBorder="1"/>
    <xf numFmtId="0" fontId="12" fillId="0" borderId="1" xfId="0" applyFont="1" applyBorder="1" applyAlignment="1">
      <alignment textRotation="90"/>
    </xf>
    <xf numFmtId="2" fontId="19" fillId="0" borderId="1" xfId="0" applyNumberFormat="1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7" fillId="0" borderId="1" xfId="0" applyFont="1" applyBorder="1" applyAlignment="1">
      <alignment horizontal="center"/>
    </xf>
    <xf numFmtId="0" fontId="12" fillId="4" borderId="1" xfId="0" applyFont="1" applyFill="1" applyBorder="1"/>
    <xf numFmtId="0" fontId="30" fillId="4" borderId="1" xfId="0" applyFont="1" applyFill="1" applyBorder="1"/>
    <xf numFmtId="0" fontId="10" fillId="4" borderId="1" xfId="0" applyFont="1" applyFill="1" applyBorder="1"/>
    <xf numFmtId="0" fontId="30" fillId="0" borderId="1" xfId="0" applyFont="1" applyBorder="1"/>
    <xf numFmtId="0" fontId="12" fillId="0" borderId="1" xfId="0" applyFont="1" applyBorder="1" applyAlignment="1">
      <alignment textRotation="255"/>
    </xf>
    <xf numFmtId="0" fontId="12" fillId="7" borderId="1" xfId="0" applyFont="1" applyFill="1" applyBorder="1"/>
    <xf numFmtId="43" fontId="44" fillId="0" borderId="1" xfId="1" applyFont="1" applyBorder="1"/>
    <xf numFmtId="43" fontId="51" fillId="0" borderId="1" xfId="1" applyFont="1" applyBorder="1"/>
    <xf numFmtId="43" fontId="44" fillId="6" borderId="1" xfId="1" applyFont="1" applyFill="1" applyBorder="1"/>
    <xf numFmtId="2" fontId="26" fillId="0" borderId="1" xfId="0" applyNumberFormat="1" applyFont="1" applyBorder="1"/>
    <xf numFmtId="1" fontId="11" fillId="0" borderId="1" xfId="0" applyNumberFormat="1" applyFont="1" applyBorder="1"/>
    <xf numFmtId="1" fontId="15" fillId="0" borderId="1" xfId="0" applyNumberFormat="1" applyFont="1" applyBorder="1"/>
    <xf numFmtId="164" fontId="43" fillId="0" borderId="1" xfId="1" applyNumberFormat="1" applyFont="1" applyFill="1" applyBorder="1"/>
    <xf numFmtId="1" fontId="53" fillId="0" borderId="1" xfId="0" applyNumberFormat="1" applyFont="1" applyBorder="1"/>
    <xf numFmtId="1" fontId="54" fillId="0" borderId="1" xfId="1" applyNumberFormat="1" applyFont="1" applyFill="1" applyBorder="1"/>
    <xf numFmtId="1" fontId="26" fillId="0" borderId="1" xfId="0" applyNumberFormat="1" applyFont="1" applyBorder="1" applyAlignment="1">
      <alignment horizontal="right"/>
    </xf>
    <xf numFmtId="1" fontId="25" fillId="0" borderId="1" xfId="0" applyNumberFormat="1" applyFont="1" applyBorder="1"/>
    <xf numFmtId="1" fontId="26" fillId="0" borderId="1" xfId="0" applyNumberFormat="1" applyFont="1" applyBorder="1"/>
    <xf numFmtId="1" fontId="42" fillId="0" borderId="1" xfId="0" applyNumberFormat="1" applyFont="1" applyBorder="1"/>
    <xf numFmtId="164" fontId="44" fillId="6" borderId="1" xfId="1" applyNumberFormat="1" applyFont="1" applyFill="1" applyBorder="1"/>
    <xf numFmtId="164" fontId="52" fillId="0" borderId="1" xfId="1" applyNumberFormat="1" applyFont="1" applyBorder="1"/>
    <xf numFmtId="164" fontId="26" fillId="0" borderId="1" xfId="1" applyNumberFormat="1" applyFont="1" applyBorder="1"/>
    <xf numFmtId="164" fontId="42" fillId="0" borderId="1" xfId="1" applyNumberFormat="1" applyFont="1" applyBorder="1"/>
    <xf numFmtId="164" fontId="25" fillId="0" borderId="1" xfId="1" applyNumberFormat="1" applyFont="1" applyBorder="1"/>
    <xf numFmtId="164" fontId="44" fillId="0" borderId="1" xfId="1" applyNumberFormat="1" applyFont="1" applyBorder="1"/>
    <xf numFmtId="164" fontId="15" fillId="0" borderId="1" xfId="1" applyNumberFormat="1" applyFont="1" applyBorder="1"/>
    <xf numFmtId="43" fontId="11" fillId="0" borderId="1" xfId="1" applyFont="1" applyBorder="1"/>
    <xf numFmtId="43" fontId="36" fillId="0" borderId="1" xfId="1" applyFont="1" applyBorder="1"/>
    <xf numFmtId="43" fontId="11" fillId="0" borderId="1" xfId="1" applyFont="1" applyFill="1" applyBorder="1"/>
    <xf numFmtId="0" fontId="30" fillId="5" borderId="5" xfId="0" applyFont="1" applyFill="1" applyBorder="1" applyAlignment="1">
      <alignment horizontal="center" textRotation="90"/>
    </xf>
    <xf numFmtId="0" fontId="30" fillId="5" borderId="8" xfId="0" applyFont="1" applyFill="1" applyBorder="1" applyAlignment="1">
      <alignment horizontal="center" textRotation="90"/>
    </xf>
    <xf numFmtId="0" fontId="30" fillId="5" borderId="6" xfId="0" applyFont="1" applyFill="1" applyBorder="1" applyAlignment="1">
      <alignment horizontal="center" textRotation="90"/>
    </xf>
    <xf numFmtId="0" fontId="10" fillId="5" borderId="5" xfId="0" applyFont="1" applyFill="1" applyBorder="1" applyAlignment="1">
      <alignment horizontal="center" textRotation="90"/>
    </xf>
    <xf numFmtId="0" fontId="10" fillId="5" borderId="8" xfId="0" applyFont="1" applyFill="1" applyBorder="1" applyAlignment="1">
      <alignment horizontal="center" textRotation="90"/>
    </xf>
    <xf numFmtId="0" fontId="10" fillId="5" borderId="6" xfId="0" applyFont="1" applyFill="1" applyBorder="1" applyAlignment="1">
      <alignment horizontal="center" textRotation="90"/>
    </xf>
    <xf numFmtId="0" fontId="24" fillId="5" borderId="8" xfId="0" applyFont="1" applyFill="1" applyBorder="1" applyAlignment="1">
      <alignment horizontal="center" textRotation="90"/>
    </xf>
    <xf numFmtId="0" fontId="24" fillId="5" borderId="6" xfId="0" applyFont="1" applyFill="1" applyBorder="1" applyAlignment="1">
      <alignment horizontal="center" textRotation="90"/>
    </xf>
    <xf numFmtId="0" fontId="10" fillId="4" borderId="5" xfId="0" applyFont="1" applyFill="1" applyBorder="1" applyAlignment="1">
      <alignment horizontal="center" textRotation="90"/>
    </xf>
    <xf numFmtId="0" fontId="10" fillId="4" borderId="8" xfId="0" applyFont="1" applyFill="1" applyBorder="1" applyAlignment="1">
      <alignment horizontal="center" textRotation="90"/>
    </xf>
    <xf numFmtId="0" fontId="10" fillId="4" borderId="6" xfId="0" applyFont="1" applyFill="1" applyBorder="1" applyAlignment="1">
      <alignment horizontal="center" textRotation="90"/>
    </xf>
    <xf numFmtId="0" fontId="23" fillId="4" borderId="5" xfId="0" applyFont="1" applyFill="1" applyBorder="1" applyAlignment="1">
      <alignment horizontal="center" textRotation="90"/>
    </xf>
    <xf numFmtId="0" fontId="23" fillId="4" borderId="8" xfId="0" applyFont="1" applyFill="1" applyBorder="1" applyAlignment="1">
      <alignment horizontal="center" textRotation="90"/>
    </xf>
    <xf numFmtId="0" fontId="23" fillId="4" borderId="6" xfId="0" applyFont="1" applyFill="1" applyBorder="1" applyAlignment="1">
      <alignment horizontal="center" textRotation="90"/>
    </xf>
    <xf numFmtId="0" fontId="47" fillId="4" borderId="5" xfId="0" applyFont="1" applyFill="1" applyBorder="1" applyAlignment="1">
      <alignment horizontal="center" textRotation="90"/>
    </xf>
    <xf numFmtId="0" fontId="47" fillId="4" borderId="8" xfId="0" applyFont="1" applyFill="1" applyBorder="1" applyAlignment="1">
      <alignment horizontal="center" textRotation="90"/>
    </xf>
    <xf numFmtId="0" fontId="47" fillId="4" borderId="6" xfId="0" applyFont="1" applyFill="1" applyBorder="1" applyAlignment="1">
      <alignment horizontal="center" textRotation="90"/>
    </xf>
    <xf numFmtId="0" fontId="10" fillId="0" borderId="0" xfId="0" applyFont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/>
    </xf>
    <xf numFmtId="0" fontId="11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9" fillId="0" borderId="7" xfId="0" applyFont="1" applyBorder="1" applyAlignment="1">
      <alignment horizontal="center"/>
    </xf>
    <xf numFmtId="0" fontId="11" fillId="0" borderId="8" xfId="0" applyFont="1" applyBorder="1" applyAlignment="1">
      <alignment horizontal="center" vertical="center" wrapText="1"/>
    </xf>
    <xf numFmtId="0" fontId="12" fillId="4" borderId="5" xfId="0" applyFont="1" applyFill="1" applyBorder="1" applyAlignment="1">
      <alignment horizontal="center" textRotation="90"/>
    </xf>
    <xf numFmtId="0" fontId="12" fillId="4" borderId="8" xfId="0" applyFont="1" applyFill="1" applyBorder="1" applyAlignment="1">
      <alignment horizontal="center" textRotation="90"/>
    </xf>
    <xf numFmtId="0" fontId="12" fillId="4" borderId="6" xfId="0" applyFont="1" applyFill="1" applyBorder="1" applyAlignment="1">
      <alignment horizontal="center" textRotation="90"/>
    </xf>
    <xf numFmtId="0" fontId="9" fillId="0" borderId="0" xfId="0" applyFont="1" applyAlignment="1">
      <alignment horizontal="center"/>
    </xf>
    <xf numFmtId="0" fontId="10" fillId="0" borderId="5" xfId="0" applyFont="1" applyBorder="1" applyAlignment="1">
      <alignment horizontal="center" textRotation="90"/>
    </xf>
    <xf numFmtId="0" fontId="10" fillId="0" borderId="8" xfId="0" applyFont="1" applyBorder="1" applyAlignment="1">
      <alignment horizontal="center" textRotation="90"/>
    </xf>
    <xf numFmtId="0" fontId="10" fillId="0" borderId="6" xfId="0" applyFont="1" applyBorder="1" applyAlignment="1">
      <alignment horizontal="center" textRotation="90"/>
    </xf>
    <xf numFmtId="0" fontId="32" fillId="4" borderId="5" xfId="0" applyFont="1" applyFill="1" applyBorder="1" applyAlignment="1">
      <alignment horizontal="center" textRotation="90"/>
    </xf>
    <xf numFmtId="0" fontId="32" fillId="4" borderId="8" xfId="0" applyFont="1" applyFill="1" applyBorder="1" applyAlignment="1">
      <alignment horizontal="center" textRotation="90"/>
    </xf>
    <xf numFmtId="0" fontId="32" fillId="4" borderId="6" xfId="0" applyFont="1" applyFill="1" applyBorder="1" applyAlignment="1">
      <alignment horizontal="center" textRotation="90"/>
    </xf>
    <xf numFmtId="0" fontId="50" fillId="2" borderId="9" xfId="0" applyFont="1" applyFill="1" applyBorder="1" applyAlignment="1">
      <alignment horizontal="center" vertical="center" textRotation="45"/>
    </xf>
    <xf numFmtId="0" fontId="50" fillId="2" borderId="10" xfId="0" applyFont="1" applyFill="1" applyBorder="1" applyAlignment="1">
      <alignment horizontal="center" vertical="center" textRotation="45"/>
    </xf>
    <xf numFmtId="0" fontId="50" fillId="2" borderId="11" xfId="0" applyFont="1" applyFill="1" applyBorder="1" applyAlignment="1">
      <alignment horizontal="center" vertical="center" textRotation="45"/>
    </xf>
    <xf numFmtId="0" fontId="50" fillId="2" borderId="12" xfId="0" applyFont="1" applyFill="1" applyBorder="1" applyAlignment="1">
      <alignment horizontal="center" vertical="center" textRotation="45"/>
    </xf>
    <xf numFmtId="0" fontId="50" fillId="2" borderId="0" xfId="0" applyFont="1" applyFill="1" applyAlignment="1">
      <alignment horizontal="center" vertical="center" textRotation="45"/>
    </xf>
    <xf numFmtId="0" fontId="50" fillId="2" borderId="13" xfId="0" applyFont="1" applyFill="1" applyBorder="1" applyAlignment="1">
      <alignment horizontal="center" vertical="center" textRotation="45"/>
    </xf>
    <xf numFmtId="0" fontId="50" fillId="2" borderId="14" xfId="0" applyFont="1" applyFill="1" applyBorder="1" applyAlignment="1">
      <alignment horizontal="center" vertical="center" textRotation="45"/>
    </xf>
    <xf numFmtId="0" fontId="50" fillId="2" borderId="7" xfId="0" applyFont="1" applyFill="1" applyBorder="1" applyAlignment="1">
      <alignment horizontal="center" vertical="center" textRotation="45"/>
    </xf>
    <xf numFmtId="0" fontId="50" fillId="2" borderId="15" xfId="0" applyFont="1" applyFill="1" applyBorder="1" applyAlignment="1">
      <alignment horizontal="center" vertical="center" textRotation="45"/>
    </xf>
    <xf numFmtId="0" fontId="12" fillId="3" borderId="5" xfId="0" applyFont="1" applyFill="1" applyBorder="1" applyAlignment="1">
      <alignment horizontal="center" textRotation="90"/>
    </xf>
    <xf numFmtId="0" fontId="12" fillId="3" borderId="8" xfId="0" applyFont="1" applyFill="1" applyBorder="1" applyAlignment="1">
      <alignment horizontal="center" textRotation="90"/>
    </xf>
    <xf numFmtId="0" fontId="12" fillId="3" borderId="6" xfId="0" applyFont="1" applyFill="1" applyBorder="1" applyAlignment="1">
      <alignment horizontal="center" textRotation="90"/>
    </xf>
    <xf numFmtId="0" fontId="9" fillId="0" borderId="0" xfId="0" applyFont="1" applyAlignment="1">
      <alignment horizontal="center" vertical="center"/>
    </xf>
    <xf numFmtId="0" fontId="9" fillId="0" borderId="7" xfId="0" applyFont="1" applyBorder="1" applyAlignment="1">
      <alignment horizontal="right" vertic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31116</xdr:colOff>
      <xdr:row>5</xdr:row>
      <xdr:rowOff>0</xdr:rowOff>
    </xdr:from>
    <xdr:to>
      <xdr:col>15</xdr:col>
      <xdr:colOff>167640</xdr:colOff>
      <xdr:row>17</xdr:row>
      <xdr:rowOff>289560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2263776" y="1562100"/>
          <a:ext cx="2331084" cy="40386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h-TH" sz="2400" b="1">
              <a:latin typeface="TH Sarabun New" panose="020B0500040200020003" pitchFamily="34" charset="-34"/>
              <a:cs typeface="TH Sarabun New" panose="020B0500040200020003" pitchFamily="34" charset="-34"/>
            </a:rPr>
            <a:t>ปิดภาคเรียนที่ 2/2565</a:t>
          </a:r>
        </a:p>
      </xdr:txBody>
    </xdr:sp>
    <xdr:clientData/>
  </xdr:twoCellAnchor>
  <xdr:twoCellAnchor>
    <xdr:from>
      <xdr:col>15</xdr:col>
      <xdr:colOff>12700</xdr:colOff>
      <xdr:row>121</xdr:row>
      <xdr:rowOff>228600</xdr:rowOff>
    </xdr:from>
    <xdr:to>
      <xdr:col>34</xdr:col>
      <xdr:colOff>177800</xdr:colOff>
      <xdr:row>124</xdr:row>
      <xdr:rowOff>44450</xdr:rowOff>
    </xdr:to>
    <xdr:sp macro="" textlink="">
      <xdr:nvSpPr>
        <xdr:cNvPr id="2" name="สี่เหลี่ยมผืนผ้า 1">
          <a:extLst>
            <a:ext uri="{FF2B5EF4-FFF2-40B4-BE49-F238E27FC236}">
              <a16:creationId xmlns:a16="http://schemas.microsoft.com/office/drawing/2014/main" id="{B4872279-AE31-36F7-8678-7A84E4BCF2FD}"/>
            </a:ext>
          </a:extLst>
        </xdr:cNvPr>
        <xdr:cNvSpPr/>
      </xdr:nvSpPr>
      <xdr:spPr>
        <a:xfrm>
          <a:off x="4413250" y="36804600"/>
          <a:ext cx="3962400" cy="692150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400" b="1">
              <a:solidFill>
                <a:schemeClr val="tx1"/>
              </a:solidFill>
              <a:latin typeface="TH Sarabun New" panose="020B0500040200020003" pitchFamily="34" charset="-34"/>
              <a:cs typeface="TH Sarabun New" panose="020B0500040200020003" pitchFamily="34" charset="-34"/>
            </a:rPr>
            <a:t>ปิดภาคเรียนที่</a:t>
          </a:r>
          <a:r>
            <a:rPr lang="th-TH" sz="2400" b="1" baseline="0">
              <a:solidFill>
                <a:schemeClr val="tx1"/>
              </a:solidFill>
              <a:latin typeface="TH Sarabun New" panose="020B0500040200020003" pitchFamily="34" charset="-34"/>
              <a:cs typeface="TH Sarabun New" panose="020B0500040200020003" pitchFamily="34" charset="-34"/>
            </a:rPr>
            <a:t> 1-2566</a:t>
          </a:r>
          <a:endParaRPr lang="en-US" sz="2400" b="1">
            <a:solidFill>
              <a:schemeClr val="tx1"/>
            </a:solidFill>
            <a:latin typeface="TH Sarabun New" panose="020B0500040200020003" pitchFamily="34" charset="-34"/>
            <a:cs typeface="TH Sarabun New" panose="020B0500040200020003" pitchFamily="34" charset="-34"/>
          </a:endParaRPr>
        </a:p>
      </xdr:txBody>
    </xdr:sp>
    <xdr:clientData/>
  </xdr:twoCellAnchor>
  <xdr:twoCellAnchor>
    <xdr:from>
      <xdr:col>31</xdr:col>
      <xdr:colOff>6350</xdr:colOff>
      <xdr:row>234</xdr:row>
      <xdr:rowOff>6350</xdr:rowOff>
    </xdr:from>
    <xdr:to>
      <xdr:col>32</xdr:col>
      <xdr:colOff>190500</xdr:colOff>
      <xdr:row>241</xdr:row>
      <xdr:rowOff>0</xdr:rowOff>
    </xdr:to>
    <xdr:sp macro="" textlink="">
      <xdr:nvSpPr>
        <xdr:cNvPr id="3" name="สี่เหลี่ยมผืนผ้า 2">
          <a:extLst>
            <a:ext uri="{FF2B5EF4-FFF2-40B4-BE49-F238E27FC236}">
              <a16:creationId xmlns:a16="http://schemas.microsoft.com/office/drawing/2014/main" id="{80B62127-8EE6-F2C8-A7F5-9AE844773BA7}"/>
            </a:ext>
          </a:extLst>
        </xdr:cNvPr>
        <xdr:cNvSpPr/>
      </xdr:nvSpPr>
      <xdr:spPr>
        <a:xfrm>
          <a:off x="7600950" y="70561200"/>
          <a:ext cx="381000" cy="2038350"/>
        </a:xfrm>
        <a:prstGeom prst="rect">
          <a:avLst/>
        </a:prstGeom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vert="vert270" rtlCol="0" anchor="t"/>
        <a:lstStyle/>
        <a:p>
          <a:pPr algn="ctr"/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ปิดภาคเรียนที่</a:t>
          </a:r>
          <a:r>
            <a:rPr lang="th-TH" sz="1600" baseline="0">
              <a:latin typeface="TH Sarabun New" panose="020B0500040200020003" pitchFamily="34" charset="-34"/>
              <a:cs typeface="TH Sarabun New" panose="020B0500040200020003" pitchFamily="34" charset="-34"/>
            </a:rPr>
            <a:t> 2-2566</a:t>
          </a:r>
        </a:p>
        <a:p>
          <a:pPr algn="l"/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352425</xdr:colOff>
      <xdr:row>21</xdr:row>
      <xdr:rowOff>13915</xdr:rowOff>
    </xdr:from>
    <xdr:ext cx="1485900" cy="862385"/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352425" y="8767390"/>
          <a:ext cx="1485900" cy="8623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ผู้ส่งเงินฝาก</a:t>
          </a:r>
        </a:p>
        <a:p>
          <a:pPr algn="ctr"/>
          <a:endParaRPr lang="th-TH" sz="1050">
            <a:latin typeface="TH Sarabun New" panose="020B0500040200020003" pitchFamily="34" charset="-34"/>
            <a:cs typeface="TH Sarabun New" panose="020B0500040200020003" pitchFamily="34" charset="-34"/>
          </a:endParaRPr>
        </a:p>
        <a:p>
          <a:pPr algn="ctr"/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......................................</a:t>
          </a:r>
        </a:p>
      </xdr:txBody>
    </xdr:sp>
    <xdr:clientData/>
  </xdr:oneCellAnchor>
  <xdr:twoCellAnchor editAs="oneCell">
    <xdr:from>
      <xdr:col>0</xdr:col>
      <xdr:colOff>0</xdr:colOff>
      <xdr:row>0</xdr:row>
      <xdr:rowOff>224791</xdr:rowOff>
    </xdr:from>
    <xdr:to>
      <xdr:col>2</xdr:col>
      <xdr:colOff>364468</xdr:colOff>
      <xdr:row>3</xdr:row>
      <xdr:rowOff>114300</xdr:rowOff>
    </xdr:to>
    <xdr:pic>
      <xdr:nvPicPr>
        <xdr:cNvPr id="3" name="รูปภาพ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24791"/>
          <a:ext cx="1080748" cy="918209"/>
        </a:xfrm>
        <a:prstGeom prst="rect">
          <a:avLst/>
        </a:prstGeom>
      </xdr:spPr>
    </xdr:pic>
    <xdr:clientData/>
  </xdr:twoCellAnchor>
  <xdr:oneCellAnchor>
    <xdr:from>
      <xdr:col>3</xdr:col>
      <xdr:colOff>66675</xdr:colOff>
      <xdr:row>21</xdr:row>
      <xdr:rowOff>7076</xdr:rowOff>
    </xdr:from>
    <xdr:ext cx="1485900" cy="869224"/>
    <xdr:sp macro="" textlink="">
      <xdr:nvSpPr>
        <xdr:cNvPr id="4" name="กล่องข้อความ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2505075" y="8760551"/>
          <a:ext cx="1485900" cy="869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ผู้ตรวจ/ผู้รับเงิน</a:t>
          </a:r>
        </a:p>
        <a:p>
          <a:pPr algn="ctr"/>
          <a:endParaRPr lang="th-TH" sz="1050">
            <a:latin typeface="TH Sarabun New" panose="020B0500040200020003" pitchFamily="34" charset="-34"/>
            <a:cs typeface="TH Sarabun New" panose="020B0500040200020003" pitchFamily="34" charset="-34"/>
          </a:endParaRPr>
        </a:p>
        <a:p>
          <a:pPr algn="ctr"/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......................................</a:t>
          </a:r>
        </a:p>
      </xdr:txBody>
    </xdr:sp>
    <xdr:clientData/>
  </xdr:oneCellAnchor>
  <xdr:oneCellAnchor>
    <xdr:from>
      <xdr:col>3</xdr:col>
      <xdr:colOff>2209800</xdr:colOff>
      <xdr:row>20</xdr:row>
      <xdr:rowOff>302351</xdr:rowOff>
    </xdr:from>
    <xdr:ext cx="1485900" cy="993049"/>
    <xdr:sp macro="" textlink="">
      <xdr:nvSpPr>
        <xdr:cNvPr id="5" name="กล่องข้อความ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/>
      </xdr:nvSpPr>
      <xdr:spPr>
        <a:xfrm>
          <a:off x="4648200" y="8703401"/>
          <a:ext cx="1485900" cy="99304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เจ้าหน้าที่บัญชี</a:t>
          </a:r>
        </a:p>
        <a:p>
          <a:pPr algn="ctr"/>
          <a:endParaRPr lang="th-TH" sz="1050">
            <a:latin typeface="TH Sarabun New" panose="020B0500040200020003" pitchFamily="34" charset="-34"/>
            <a:cs typeface="TH Sarabun New" panose="020B0500040200020003" pitchFamily="34" charset="-34"/>
          </a:endParaRPr>
        </a:p>
        <a:p>
          <a:pPr algn="ctr"/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......................................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352425</xdr:colOff>
      <xdr:row>21</xdr:row>
      <xdr:rowOff>13915</xdr:rowOff>
    </xdr:from>
    <xdr:ext cx="1485900" cy="862385"/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10C94B1E-7155-4502-BE41-F7EF8FA9E6A1}"/>
            </a:ext>
          </a:extLst>
        </xdr:cNvPr>
        <xdr:cNvSpPr txBox="1"/>
      </xdr:nvSpPr>
      <xdr:spPr>
        <a:xfrm>
          <a:off x="474345" y="7237675"/>
          <a:ext cx="1485900" cy="8623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ผู้ส่งเงินฝาก</a:t>
          </a:r>
        </a:p>
        <a:p>
          <a:pPr algn="ctr"/>
          <a:endParaRPr lang="th-TH" sz="1050">
            <a:latin typeface="TH Sarabun New" panose="020B0500040200020003" pitchFamily="34" charset="-34"/>
            <a:cs typeface="TH Sarabun New" panose="020B0500040200020003" pitchFamily="34" charset="-34"/>
          </a:endParaRPr>
        </a:p>
        <a:p>
          <a:pPr algn="ctr"/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......................................</a:t>
          </a:r>
        </a:p>
      </xdr:txBody>
    </xdr:sp>
    <xdr:clientData/>
  </xdr:oneCellAnchor>
  <xdr:twoCellAnchor editAs="oneCell">
    <xdr:from>
      <xdr:col>0</xdr:col>
      <xdr:colOff>0</xdr:colOff>
      <xdr:row>0</xdr:row>
      <xdr:rowOff>224791</xdr:rowOff>
    </xdr:from>
    <xdr:to>
      <xdr:col>2</xdr:col>
      <xdr:colOff>228600</xdr:colOff>
      <xdr:row>5</xdr:row>
      <xdr:rowOff>22860</xdr:rowOff>
    </xdr:to>
    <xdr:pic>
      <xdr:nvPicPr>
        <xdr:cNvPr id="3" name="รูปภาพ 2">
          <a:extLst>
            <a:ext uri="{FF2B5EF4-FFF2-40B4-BE49-F238E27FC236}">
              <a16:creationId xmlns:a16="http://schemas.microsoft.com/office/drawing/2014/main" id="{2094DC91-FBFA-45ED-8700-0AEE8A5EA8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24791"/>
          <a:ext cx="937260" cy="872489"/>
        </a:xfrm>
        <a:prstGeom prst="rect">
          <a:avLst/>
        </a:prstGeom>
      </xdr:spPr>
    </xdr:pic>
    <xdr:clientData/>
  </xdr:twoCellAnchor>
  <xdr:oneCellAnchor>
    <xdr:from>
      <xdr:col>3</xdr:col>
      <xdr:colOff>66675</xdr:colOff>
      <xdr:row>21</xdr:row>
      <xdr:rowOff>7076</xdr:rowOff>
    </xdr:from>
    <xdr:ext cx="1485900" cy="869224"/>
    <xdr:sp macro="" textlink="">
      <xdr:nvSpPr>
        <xdr:cNvPr id="4" name="กล่องข้อความ 3">
          <a:extLst>
            <a:ext uri="{FF2B5EF4-FFF2-40B4-BE49-F238E27FC236}">
              <a16:creationId xmlns:a16="http://schemas.microsoft.com/office/drawing/2014/main" id="{1380CEE9-E435-4ABC-A3D8-94B5B0C6F444}"/>
            </a:ext>
          </a:extLst>
        </xdr:cNvPr>
        <xdr:cNvSpPr txBox="1"/>
      </xdr:nvSpPr>
      <xdr:spPr>
        <a:xfrm>
          <a:off x="2185035" y="7230836"/>
          <a:ext cx="1485900" cy="869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ผู้ตรวจ/ผู้รับเงิน</a:t>
          </a:r>
        </a:p>
        <a:p>
          <a:pPr algn="ctr"/>
          <a:endParaRPr lang="th-TH" sz="1050">
            <a:latin typeface="TH Sarabun New" panose="020B0500040200020003" pitchFamily="34" charset="-34"/>
            <a:cs typeface="TH Sarabun New" panose="020B0500040200020003" pitchFamily="34" charset="-34"/>
          </a:endParaRPr>
        </a:p>
        <a:p>
          <a:pPr algn="ctr"/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......................................</a:t>
          </a:r>
        </a:p>
      </xdr:txBody>
    </xdr:sp>
    <xdr:clientData/>
  </xdr:oneCellAnchor>
  <xdr:oneCellAnchor>
    <xdr:from>
      <xdr:col>3</xdr:col>
      <xdr:colOff>2209800</xdr:colOff>
      <xdr:row>20</xdr:row>
      <xdr:rowOff>302351</xdr:rowOff>
    </xdr:from>
    <xdr:ext cx="1485900" cy="993049"/>
    <xdr:sp macro="" textlink="">
      <xdr:nvSpPr>
        <xdr:cNvPr id="5" name="กล่องข้อความ 4">
          <a:extLst>
            <a:ext uri="{FF2B5EF4-FFF2-40B4-BE49-F238E27FC236}">
              <a16:creationId xmlns:a16="http://schemas.microsoft.com/office/drawing/2014/main" id="{9A7BE8CC-8D02-4319-8873-9B60C1D38F84}"/>
            </a:ext>
          </a:extLst>
        </xdr:cNvPr>
        <xdr:cNvSpPr txBox="1"/>
      </xdr:nvSpPr>
      <xdr:spPr>
        <a:xfrm>
          <a:off x="4236720" y="7183211"/>
          <a:ext cx="1485900" cy="99304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เจ้าหน้าที่บัญชี</a:t>
          </a:r>
        </a:p>
        <a:p>
          <a:pPr algn="ctr"/>
          <a:endParaRPr lang="th-TH" sz="1050">
            <a:latin typeface="TH Sarabun New" panose="020B0500040200020003" pitchFamily="34" charset="-34"/>
            <a:cs typeface="TH Sarabun New" panose="020B0500040200020003" pitchFamily="34" charset="-34"/>
          </a:endParaRPr>
        </a:p>
        <a:p>
          <a:pPr algn="ctr"/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......................................</a:t>
          </a: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352425</xdr:colOff>
      <xdr:row>21</xdr:row>
      <xdr:rowOff>13915</xdr:rowOff>
    </xdr:from>
    <xdr:ext cx="1485900" cy="862385"/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CD3D1DEF-E8F4-470A-9CE0-BBA076922846}"/>
            </a:ext>
          </a:extLst>
        </xdr:cNvPr>
        <xdr:cNvSpPr txBox="1"/>
      </xdr:nvSpPr>
      <xdr:spPr>
        <a:xfrm>
          <a:off x="474345" y="7237675"/>
          <a:ext cx="1485900" cy="8623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ผู้ส่งเงินฝาก</a:t>
          </a:r>
        </a:p>
        <a:p>
          <a:pPr algn="ctr"/>
          <a:endParaRPr lang="th-TH" sz="1050">
            <a:latin typeface="TH Sarabun New" panose="020B0500040200020003" pitchFamily="34" charset="-34"/>
            <a:cs typeface="TH Sarabun New" panose="020B0500040200020003" pitchFamily="34" charset="-34"/>
          </a:endParaRPr>
        </a:p>
        <a:p>
          <a:pPr algn="ctr"/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......................................</a:t>
          </a:r>
        </a:p>
      </xdr:txBody>
    </xdr:sp>
    <xdr:clientData/>
  </xdr:oneCellAnchor>
  <xdr:twoCellAnchor editAs="oneCell">
    <xdr:from>
      <xdr:col>0</xdr:col>
      <xdr:colOff>83820</xdr:colOff>
      <xdr:row>0</xdr:row>
      <xdr:rowOff>0</xdr:rowOff>
    </xdr:from>
    <xdr:to>
      <xdr:col>2</xdr:col>
      <xdr:colOff>243840</xdr:colOff>
      <xdr:row>3</xdr:row>
      <xdr:rowOff>200101</xdr:rowOff>
    </xdr:to>
    <xdr:pic>
      <xdr:nvPicPr>
        <xdr:cNvPr id="3" name="รูปภาพ 2">
          <a:extLst>
            <a:ext uri="{FF2B5EF4-FFF2-40B4-BE49-F238E27FC236}">
              <a16:creationId xmlns:a16="http://schemas.microsoft.com/office/drawing/2014/main" id="{D0D2A49D-5EF2-4CDB-8634-54B4A6D873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820" y="0"/>
          <a:ext cx="876300" cy="1228801"/>
        </a:xfrm>
        <a:prstGeom prst="rect">
          <a:avLst/>
        </a:prstGeom>
      </xdr:spPr>
    </xdr:pic>
    <xdr:clientData/>
  </xdr:twoCellAnchor>
  <xdr:oneCellAnchor>
    <xdr:from>
      <xdr:col>3</xdr:col>
      <xdr:colOff>66675</xdr:colOff>
      <xdr:row>21</xdr:row>
      <xdr:rowOff>7076</xdr:rowOff>
    </xdr:from>
    <xdr:ext cx="1485900" cy="869224"/>
    <xdr:sp macro="" textlink="">
      <xdr:nvSpPr>
        <xdr:cNvPr id="4" name="กล่องข้อความ 3">
          <a:extLst>
            <a:ext uri="{FF2B5EF4-FFF2-40B4-BE49-F238E27FC236}">
              <a16:creationId xmlns:a16="http://schemas.microsoft.com/office/drawing/2014/main" id="{239613EF-E8A8-4803-99DA-7FF38B8BB852}"/>
            </a:ext>
          </a:extLst>
        </xdr:cNvPr>
        <xdr:cNvSpPr txBox="1"/>
      </xdr:nvSpPr>
      <xdr:spPr>
        <a:xfrm>
          <a:off x="2185035" y="7230836"/>
          <a:ext cx="1485900" cy="869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ผู้ตรวจ/ผู้รับเงิน</a:t>
          </a:r>
        </a:p>
        <a:p>
          <a:pPr algn="ctr"/>
          <a:endParaRPr lang="th-TH" sz="1050">
            <a:latin typeface="TH Sarabun New" panose="020B0500040200020003" pitchFamily="34" charset="-34"/>
            <a:cs typeface="TH Sarabun New" panose="020B0500040200020003" pitchFamily="34" charset="-34"/>
          </a:endParaRPr>
        </a:p>
        <a:p>
          <a:pPr algn="ctr"/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......................................</a:t>
          </a:r>
        </a:p>
      </xdr:txBody>
    </xdr:sp>
    <xdr:clientData/>
  </xdr:oneCellAnchor>
  <xdr:oneCellAnchor>
    <xdr:from>
      <xdr:col>3</xdr:col>
      <xdr:colOff>2209800</xdr:colOff>
      <xdr:row>20</xdr:row>
      <xdr:rowOff>302351</xdr:rowOff>
    </xdr:from>
    <xdr:ext cx="1485900" cy="993049"/>
    <xdr:sp macro="" textlink="">
      <xdr:nvSpPr>
        <xdr:cNvPr id="5" name="กล่องข้อความ 4">
          <a:extLst>
            <a:ext uri="{FF2B5EF4-FFF2-40B4-BE49-F238E27FC236}">
              <a16:creationId xmlns:a16="http://schemas.microsoft.com/office/drawing/2014/main" id="{7D5011F8-DF8B-4D64-8851-420CD67F1618}"/>
            </a:ext>
          </a:extLst>
        </xdr:cNvPr>
        <xdr:cNvSpPr txBox="1"/>
      </xdr:nvSpPr>
      <xdr:spPr>
        <a:xfrm>
          <a:off x="4236720" y="7183211"/>
          <a:ext cx="1485900" cy="99304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เจ้าหน้าที่บัญชี</a:t>
          </a:r>
        </a:p>
        <a:p>
          <a:pPr algn="ctr"/>
          <a:endParaRPr lang="th-TH" sz="1050">
            <a:latin typeface="TH Sarabun New" panose="020B0500040200020003" pitchFamily="34" charset="-34"/>
            <a:cs typeface="TH Sarabun New" panose="020B0500040200020003" pitchFamily="34" charset="-34"/>
          </a:endParaRPr>
        </a:p>
        <a:p>
          <a:pPr algn="ctr"/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......................................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M274"/>
  <sheetViews>
    <sheetView view="pageBreakPreview" topLeftCell="A25" zoomScaleNormal="120" zoomScaleSheetLayoutView="100" workbookViewId="0">
      <selection activeCell="B230" sqref="B230:AK230"/>
    </sheetView>
  </sheetViews>
  <sheetFormatPr defaultColWidth="9" defaultRowHeight="24.9" customHeight="1"/>
  <cols>
    <col min="1" max="1" width="1.21875" style="16" customWidth="1"/>
    <col min="2" max="2" width="3.109375" style="16" customWidth="1"/>
    <col min="3" max="3" width="21.109375" style="16" customWidth="1"/>
    <col min="4" max="4" width="7.109375" style="16" customWidth="1"/>
    <col min="5" max="5" width="2.88671875" style="16" customWidth="1"/>
    <col min="6" max="6" width="3.109375" style="16" customWidth="1"/>
    <col min="7" max="24" width="2.88671875" style="16" customWidth="1"/>
    <col min="25" max="25" width="3.21875" style="16" customWidth="1"/>
    <col min="26" max="32" width="2.88671875" style="16" customWidth="1"/>
    <col min="33" max="33" width="3.33203125" style="16" customWidth="1"/>
    <col min="34" max="34" width="3.21875" style="16" customWidth="1"/>
    <col min="35" max="35" width="2.88671875" style="16" customWidth="1"/>
    <col min="36" max="36" width="10.44140625" style="16" customWidth="1"/>
    <col min="37" max="37" width="8.44140625" style="16" customWidth="1"/>
    <col min="38" max="16384" width="9" style="16"/>
  </cols>
  <sheetData>
    <row r="1" spans="2:37" ht="24.9" customHeight="1">
      <c r="B1" s="169" t="s">
        <v>21</v>
      </c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69"/>
      <c r="P1" s="169"/>
      <c r="Q1" s="169"/>
      <c r="R1" s="169"/>
      <c r="S1" s="169"/>
      <c r="T1" s="169"/>
      <c r="U1" s="169"/>
      <c r="V1" s="169"/>
      <c r="W1" s="169"/>
      <c r="X1" s="169"/>
      <c r="Y1" s="169"/>
      <c r="Z1" s="169"/>
      <c r="AA1" s="169"/>
      <c r="AB1" s="169"/>
      <c r="AC1" s="169"/>
      <c r="AD1" s="169"/>
      <c r="AE1" s="169"/>
      <c r="AF1" s="169"/>
      <c r="AG1" s="169"/>
      <c r="AH1" s="169"/>
      <c r="AI1" s="169"/>
      <c r="AJ1" s="169"/>
      <c r="AK1" s="169"/>
    </row>
    <row r="2" spans="2:37" ht="24.9" customHeight="1">
      <c r="B2" s="169" t="s">
        <v>109</v>
      </c>
      <c r="C2" s="169"/>
      <c r="D2" s="169"/>
      <c r="E2" s="169"/>
      <c r="F2" s="169"/>
      <c r="G2" s="169"/>
      <c r="H2" s="169"/>
      <c r="I2" s="169"/>
      <c r="J2" s="169"/>
      <c r="K2" s="169"/>
      <c r="L2" s="169"/>
      <c r="M2" s="169"/>
      <c r="N2" s="169"/>
      <c r="O2" s="169"/>
      <c r="P2" s="169"/>
      <c r="Q2" s="169"/>
      <c r="R2" s="169"/>
      <c r="S2" s="169"/>
      <c r="T2" s="169"/>
      <c r="U2" s="169"/>
      <c r="V2" s="169"/>
      <c r="W2" s="169"/>
      <c r="X2" s="169"/>
      <c r="Y2" s="169"/>
      <c r="Z2" s="169"/>
      <c r="AA2" s="169"/>
      <c r="AB2" s="169"/>
      <c r="AC2" s="169"/>
      <c r="AD2" s="169"/>
      <c r="AE2" s="169"/>
      <c r="AF2" s="169"/>
      <c r="AG2" s="169"/>
      <c r="AH2" s="169"/>
      <c r="AI2" s="169"/>
      <c r="AJ2" s="169"/>
      <c r="AK2" s="169"/>
    </row>
    <row r="3" spans="2:37" ht="24.9" customHeight="1">
      <c r="B3" s="164" t="s">
        <v>71</v>
      </c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64"/>
      <c r="N3" s="164"/>
      <c r="O3" s="164"/>
      <c r="P3" s="164"/>
      <c r="Q3" s="164"/>
      <c r="R3" s="164"/>
      <c r="S3" s="164"/>
      <c r="T3" s="164"/>
      <c r="U3" s="164"/>
      <c r="V3" s="164"/>
      <c r="W3" s="164"/>
      <c r="X3" s="164"/>
      <c r="Y3" s="164"/>
      <c r="Z3" s="164"/>
      <c r="AA3" s="164"/>
      <c r="AB3" s="164"/>
      <c r="AC3" s="164"/>
      <c r="AD3" s="164"/>
      <c r="AE3" s="164"/>
      <c r="AF3" s="164"/>
      <c r="AG3" s="164"/>
      <c r="AH3" s="164"/>
      <c r="AI3" s="164"/>
      <c r="AJ3" s="164"/>
      <c r="AK3" s="164"/>
    </row>
    <row r="4" spans="2:37" ht="24.9" customHeight="1">
      <c r="B4" s="159" t="s">
        <v>18</v>
      </c>
      <c r="C4" s="159" t="s">
        <v>22</v>
      </c>
      <c r="D4" s="161" t="s">
        <v>23</v>
      </c>
      <c r="E4" s="160" t="s">
        <v>24</v>
      </c>
      <c r="F4" s="160"/>
      <c r="G4" s="160"/>
      <c r="H4" s="160"/>
      <c r="I4" s="160"/>
      <c r="J4" s="160"/>
      <c r="K4" s="160"/>
      <c r="L4" s="160"/>
      <c r="M4" s="160"/>
      <c r="N4" s="160"/>
      <c r="O4" s="160"/>
      <c r="P4" s="160"/>
      <c r="Q4" s="160"/>
      <c r="R4" s="160"/>
      <c r="S4" s="160"/>
      <c r="T4" s="160"/>
      <c r="U4" s="160"/>
      <c r="V4" s="160"/>
      <c r="W4" s="160"/>
      <c r="X4" s="160"/>
      <c r="Y4" s="160"/>
      <c r="Z4" s="160"/>
      <c r="AA4" s="160"/>
      <c r="AB4" s="160"/>
      <c r="AC4" s="160"/>
      <c r="AD4" s="160"/>
      <c r="AE4" s="160"/>
      <c r="AF4" s="160"/>
      <c r="AG4" s="160"/>
      <c r="AH4" s="160"/>
      <c r="AI4" s="160"/>
      <c r="AJ4" s="159" t="s">
        <v>20</v>
      </c>
      <c r="AK4" s="163" t="s">
        <v>19</v>
      </c>
    </row>
    <row r="5" spans="2:37" ht="24.9" customHeight="1">
      <c r="B5" s="159"/>
      <c r="C5" s="159"/>
      <c r="D5" s="162"/>
      <c r="E5" s="18" t="s">
        <v>8</v>
      </c>
      <c r="F5" s="18" t="s">
        <v>9</v>
      </c>
      <c r="G5" s="18" t="s">
        <v>10</v>
      </c>
      <c r="H5" s="18" t="s">
        <v>11</v>
      </c>
      <c r="I5" s="18" t="s">
        <v>12</v>
      </c>
      <c r="J5" s="18" t="s">
        <v>13</v>
      </c>
      <c r="K5" s="18" t="s">
        <v>14</v>
      </c>
      <c r="L5" s="18" t="s">
        <v>15</v>
      </c>
      <c r="M5" s="18" t="s">
        <v>16</v>
      </c>
      <c r="N5" s="18" t="s">
        <v>17</v>
      </c>
      <c r="O5" s="18" t="s">
        <v>25</v>
      </c>
      <c r="P5" s="18" t="s">
        <v>26</v>
      </c>
      <c r="Q5" s="18" t="s">
        <v>27</v>
      </c>
      <c r="R5" s="18" t="s">
        <v>28</v>
      </c>
      <c r="S5" s="18" t="s">
        <v>29</v>
      </c>
      <c r="T5" s="18" t="s">
        <v>30</v>
      </c>
      <c r="U5" s="18" t="s">
        <v>31</v>
      </c>
      <c r="V5" s="18" t="s">
        <v>32</v>
      </c>
      <c r="W5" s="18" t="s">
        <v>33</v>
      </c>
      <c r="X5" s="18" t="s">
        <v>34</v>
      </c>
      <c r="Y5" s="18" t="s">
        <v>35</v>
      </c>
      <c r="Z5" s="18" t="s">
        <v>36</v>
      </c>
      <c r="AA5" s="18" t="s">
        <v>37</v>
      </c>
      <c r="AB5" s="18" t="s">
        <v>38</v>
      </c>
      <c r="AC5" s="18" t="s">
        <v>39</v>
      </c>
      <c r="AD5" s="18" t="s">
        <v>40</v>
      </c>
      <c r="AE5" s="18" t="s">
        <v>41</v>
      </c>
      <c r="AF5" s="18" t="s">
        <v>42</v>
      </c>
      <c r="AG5" s="18" t="s">
        <v>43</v>
      </c>
      <c r="AH5" s="18" t="s">
        <v>44</v>
      </c>
      <c r="AI5" s="18" t="s">
        <v>45</v>
      </c>
      <c r="AJ5" s="159"/>
      <c r="AK5" s="163"/>
    </row>
    <row r="6" spans="2:37" s="24" customFormat="1" ht="24.9" customHeight="1">
      <c r="B6" s="19" t="s">
        <v>8</v>
      </c>
      <c r="C6" s="20" t="s">
        <v>95</v>
      </c>
      <c r="D6" s="20"/>
      <c r="E6" s="185" t="s">
        <v>55</v>
      </c>
      <c r="F6" s="21"/>
      <c r="G6" s="21"/>
      <c r="H6" s="21"/>
      <c r="I6" s="21"/>
      <c r="J6" s="21"/>
      <c r="K6" s="185" t="s">
        <v>54</v>
      </c>
      <c r="L6" s="185" t="s">
        <v>55</v>
      </c>
      <c r="M6" s="21"/>
      <c r="N6" s="21"/>
      <c r="O6" s="21"/>
      <c r="P6" s="21"/>
      <c r="Q6" s="185" t="s">
        <v>59</v>
      </c>
      <c r="R6" s="185" t="s">
        <v>54</v>
      </c>
      <c r="S6" s="185" t="s">
        <v>55</v>
      </c>
      <c r="T6" s="21"/>
      <c r="U6" s="185" t="s">
        <v>94</v>
      </c>
      <c r="V6" s="21"/>
      <c r="W6" s="21"/>
      <c r="X6" s="185" t="s">
        <v>54</v>
      </c>
      <c r="Y6" s="185" t="s">
        <v>55</v>
      </c>
      <c r="Z6" s="21"/>
      <c r="AA6" s="21"/>
      <c r="AB6" s="21"/>
      <c r="AC6" s="21"/>
      <c r="AD6" s="21"/>
      <c r="AE6" s="185" t="s">
        <v>54</v>
      </c>
      <c r="AF6" s="185" t="s">
        <v>55</v>
      </c>
      <c r="AG6" s="21"/>
      <c r="AH6" s="21"/>
      <c r="AI6" s="21">
        <v>5</v>
      </c>
      <c r="AJ6" s="99">
        <f>SUM(T6:AI6)</f>
        <v>5</v>
      </c>
      <c r="AK6" s="23"/>
    </row>
    <row r="7" spans="2:37" s="24" customFormat="1" ht="24.9" customHeight="1">
      <c r="B7" s="19" t="s">
        <v>9</v>
      </c>
      <c r="C7" s="20" t="s">
        <v>96</v>
      </c>
      <c r="D7" s="20"/>
      <c r="E7" s="186"/>
      <c r="F7" s="21"/>
      <c r="G7" s="21"/>
      <c r="H7" s="21"/>
      <c r="I7" s="21"/>
      <c r="J7" s="21"/>
      <c r="K7" s="186"/>
      <c r="L7" s="186"/>
      <c r="M7" s="21"/>
      <c r="N7" s="21"/>
      <c r="O7" s="21"/>
      <c r="P7" s="21"/>
      <c r="Q7" s="186"/>
      <c r="R7" s="186"/>
      <c r="S7" s="186"/>
      <c r="T7" s="21"/>
      <c r="U7" s="186"/>
      <c r="V7" s="21"/>
      <c r="W7" s="21"/>
      <c r="X7" s="186"/>
      <c r="Y7" s="186"/>
      <c r="Z7" s="21"/>
      <c r="AA7" s="21"/>
      <c r="AB7" s="21"/>
      <c r="AC7" s="21"/>
      <c r="AD7" s="21"/>
      <c r="AE7" s="186"/>
      <c r="AF7" s="186"/>
      <c r="AG7" s="21"/>
      <c r="AH7" s="21"/>
      <c r="AI7" s="21">
        <v>5</v>
      </c>
      <c r="AJ7" s="99">
        <f t="shared" ref="AJ7:AJ12" si="0">SUM(T7:AI7)</f>
        <v>5</v>
      </c>
      <c r="AK7" s="23"/>
    </row>
    <row r="8" spans="2:37" s="24" customFormat="1" ht="24.9" customHeight="1">
      <c r="B8" s="19">
        <v>3</v>
      </c>
      <c r="C8" s="20" t="s">
        <v>101</v>
      </c>
      <c r="D8" s="20"/>
      <c r="E8" s="186"/>
      <c r="F8" s="21"/>
      <c r="G8" s="21"/>
      <c r="H8" s="21"/>
      <c r="I8" s="21"/>
      <c r="J8" s="21"/>
      <c r="K8" s="186"/>
      <c r="L8" s="186"/>
      <c r="M8" s="21"/>
      <c r="N8" s="21"/>
      <c r="O8" s="21"/>
      <c r="P8" s="21"/>
      <c r="Q8" s="186"/>
      <c r="R8" s="186"/>
      <c r="S8" s="186"/>
      <c r="T8" s="21"/>
      <c r="U8" s="186"/>
      <c r="V8" s="21"/>
      <c r="W8" s="21"/>
      <c r="X8" s="186"/>
      <c r="Y8" s="186"/>
      <c r="Z8" s="21"/>
      <c r="AA8" s="21"/>
      <c r="AB8" s="21"/>
      <c r="AC8" s="21"/>
      <c r="AD8" s="21"/>
      <c r="AE8" s="186"/>
      <c r="AF8" s="186"/>
      <c r="AG8" s="21"/>
      <c r="AH8" s="21"/>
      <c r="AI8" s="21"/>
      <c r="AJ8" s="99">
        <f t="shared" si="0"/>
        <v>0</v>
      </c>
      <c r="AK8" s="23"/>
    </row>
    <row r="9" spans="2:37" s="24" customFormat="1" ht="24.9" customHeight="1">
      <c r="B9" s="19" t="s">
        <v>11</v>
      </c>
      <c r="C9" s="20" t="s">
        <v>97</v>
      </c>
      <c r="D9" s="20"/>
      <c r="E9" s="186"/>
      <c r="F9" s="21"/>
      <c r="G9" s="21"/>
      <c r="H9" s="21"/>
      <c r="I9" s="21"/>
      <c r="J9" s="21"/>
      <c r="K9" s="186"/>
      <c r="L9" s="186"/>
      <c r="M9" s="21"/>
      <c r="N9" s="21"/>
      <c r="O9" s="21"/>
      <c r="P9" s="21"/>
      <c r="Q9" s="186"/>
      <c r="R9" s="186"/>
      <c r="S9" s="186"/>
      <c r="T9" s="21"/>
      <c r="U9" s="186"/>
      <c r="V9" s="21"/>
      <c r="W9" s="21"/>
      <c r="X9" s="186"/>
      <c r="Y9" s="186"/>
      <c r="Z9" s="21"/>
      <c r="AA9" s="21"/>
      <c r="AB9" s="21"/>
      <c r="AC9" s="21"/>
      <c r="AD9" s="21"/>
      <c r="AE9" s="186"/>
      <c r="AF9" s="186"/>
      <c r="AG9" s="21"/>
      <c r="AH9" s="21"/>
      <c r="AI9" s="21"/>
      <c r="AJ9" s="99">
        <f t="shared" si="0"/>
        <v>0</v>
      </c>
      <c r="AK9" s="23"/>
    </row>
    <row r="10" spans="2:37" s="24" customFormat="1" ht="24.9" customHeight="1">
      <c r="B10" s="19" t="s">
        <v>12</v>
      </c>
      <c r="C10" s="20" t="s">
        <v>99</v>
      </c>
      <c r="D10" s="20"/>
      <c r="E10" s="186"/>
      <c r="F10" s="21"/>
      <c r="G10" s="21"/>
      <c r="H10" s="21"/>
      <c r="I10" s="21"/>
      <c r="J10" s="21"/>
      <c r="K10" s="186"/>
      <c r="L10" s="186"/>
      <c r="M10" s="21"/>
      <c r="N10" s="21"/>
      <c r="O10" s="21"/>
      <c r="P10" s="21"/>
      <c r="Q10" s="186"/>
      <c r="R10" s="186"/>
      <c r="S10" s="186"/>
      <c r="T10" s="21"/>
      <c r="U10" s="186"/>
      <c r="V10" s="21"/>
      <c r="W10" s="21"/>
      <c r="X10" s="186"/>
      <c r="Y10" s="186"/>
      <c r="Z10" s="21"/>
      <c r="AA10" s="21"/>
      <c r="AB10" s="21"/>
      <c r="AC10" s="21"/>
      <c r="AD10" s="21"/>
      <c r="AE10" s="186"/>
      <c r="AF10" s="186"/>
      <c r="AG10" s="21"/>
      <c r="AH10" s="21"/>
      <c r="AI10" s="21">
        <v>4</v>
      </c>
      <c r="AJ10" s="99">
        <f t="shared" si="0"/>
        <v>4</v>
      </c>
      <c r="AK10" s="23"/>
    </row>
    <row r="11" spans="2:37" s="24" customFormat="1" ht="24.9" customHeight="1">
      <c r="B11" s="19" t="s">
        <v>13</v>
      </c>
      <c r="C11" s="20" t="s">
        <v>98</v>
      </c>
      <c r="D11" s="20"/>
      <c r="E11" s="186"/>
      <c r="F11" s="21"/>
      <c r="G11" s="21"/>
      <c r="H11" s="21"/>
      <c r="I11" s="21"/>
      <c r="J11" s="21"/>
      <c r="K11" s="186"/>
      <c r="L11" s="186"/>
      <c r="M11" s="21"/>
      <c r="N11" s="21"/>
      <c r="O11" s="21"/>
      <c r="P11" s="21"/>
      <c r="Q11" s="186"/>
      <c r="R11" s="186"/>
      <c r="S11" s="186"/>
      <c r="T11" s="21"/>
      <c r="U11" s="186"/>
      <c r="V11" s="21"/>
      <c r="W11" s="21"/>
      <c r="X11" s="186"/>
      <c r="Y11" s="186"/>
      <c r="Z11" s="21"/>
      <c r="AA11" s="21"/>
      <c r="AB11" s="21"/>
      <c r="AC11" s="21"/>
      <c r="AD11" s="21"/>
      <c r="AE11" s="186"/>
      <c r="AF11" s="186"/>
      <c r="AG11" s="21"/>
      <c r="AH11" s="21"/>
      <c r="AI11" s="21"/>
      <c r="AJ11" s="22">
        <f t="shared" si="0"/>
        <v>0</v>
      </c>
      <c r="AK11" s="23"/>
    </row>
    <row r="12" spans="2:37" s="24" customFormat="1" ht="24.9" customHeight="1">
      <c r="B12" s="19" t="s">
        <v>14</v>
      </c>
      <c r="C12" s="20" t="s">
        <v>100</v>
      </c>
      <c r="D12" s="20"/>
      <c r="E12" s="186"/>
      <c r="F12" s="21"/>
      <c r="G12" s="21"/>
      <c r="H12" s="21"/>
      <c r="I12" s="21"/>
      <c r="J12" s="21"/>
      <c r="K12" s="186"/>
      <c r="L12" s="186"/>
      <c r="M12" s="21"/>
      <c r="N12" s="21"/>
      <c r="O12" s="21"/>
      <c r="P12" s="21"/>
      <c r="Q12" s="186"/>
      <c r="R12" s="186"/>
      <c r="S12" s="186"/>
      <c r="T12" s="21"/>
      <c r="U12" s="186"/>
      <c r="V12" s="21"/>
      <c r="W12" s="21"/>
      <c r="X12" s="186"/>
      <c r="Y12" s="186"/>
      <c r="Z12" s="21"/>
      <c r="AA12" s="21"/>
      <c r="AB12" s="21"/>
      <c r="AC12" s="21"/>
      <c r="AD12" s="21"/>
      <c r="AE12" s="186"/>
      <c r="AF12" s="186"/>
      <c r="AG12" s="21"/>
      <c r="AH12" s="21"/>
      <c r="AI12" s="21"/>
      <c r="AJ12" s="22">
        <f t="shared" si="0"/>
        <v>0</v>
      </c>
      <c r="AK12" s="23"/>
    </row>
    <row r="13" spans="2:37" s="24" customFormat="1" ht="24.9" customHeight="1">
      <c r="B13" s="19"/>
      <c r="C13" s="100"/>
      <c r="D13" s="20"/>
      <c r="E13" s="186"/>
      <c r="F13" s="21"/>
      <c r="G13" s="21"/>
      <c r="H13" s="21"/>
      <c r="I13" s="21"/>
      <c r="J13" s="21"/>
      <c r="K13" s="186"/>
      <c r="L13" s="186"/>
      <c r="M13" s="21"/>
      <c r="N13" s="21"/>
      <c r="O13" s="21"/>
      <c r="P13" s="21"/>
      <c r="Q13" s="186"/>
      <c r="R13" s="186"/>
      <c r="S13" s="186"/>
      <c r="T13" s="21"/>
      <c r="U13" s="186"/>
      <c r="V13" s="21"/>
      <c r="W13" s="21"/>
      <c r="X13" s="186"/>
      <c r="Y13" s="186"/>
      <c r="Z13" s="21"/>
      <c r="AA13" s="21"/>
      <c r="AB13" s="21"/>
      <c r="AC13" s="21"/>
      <c r="AD13" s="21"/>
      <c r="AE13" s="186"/>
      <c r="AF13" s="186"/>
      <c r="AG13" s="21"/>
      <c r="AH13" s="21"/>
      <c r="AI13" s="21"/>
      <c r="AJ13" s="22"/>
      <c r="AK13" s="23"/>
    </row>
    <row r="14" spans="2:37" s="24" customFormat="1" ht="24.9" customHeight="1">
      <c r="B14" s="19"/>
      <c r="C14" s="100"/>
      <c r="D14" s="20"/>
      <c r="E14" s="186"/>
      <c r="F14" s="21"/>
      <c r="G14" s="21"/>
      <c r="H14" s="21"/>
      <c r="I14" s="21"/>
      <c r="J14" s="21"/>
      <c r="K14" s="186"/>
      <c r="L14" s="186"/>
      <c r="M14" s="21"/>
      <c r="N14" s="21"/>
      <c r="O14" s="21"/>
      <c r="P14" s="21"/>
      <c r="Q14" s="186"/>
      <c r="R14" s="186"/>
      <c r="S14" s="186"/>
      <c r="T14" s="21"/>
      <c r="U14" s="186"/>
      <c r="V14" s="21"/>
      <c r="W14" s="21"/>
      <c r="X14" s="186"/>
      <c r="Y14" s="186"/>
      <c r="Z14" s="21"/>
      <c r="AA14" s="21"/>
      <c r="AB14" s="21"/>
      <c r="AC14" s="21"/>
      <c r="AD14" s="21"/>
      <c r="AE14" s="186"/>
      <c r="AF14" s="186"/>
      <c r="AG14" s="21"/>
      <c r="AH14" s="21"/>
      <c r="AI14" s="21"/>
      <c r="AJ14" s="22"/>
      <c r="AK14" s="23"/>
    </row>
    <row r="15" spans="2:37" s="24" customFormat="1" ht="24.9" customHeight="1">
      <c r="B15" s="19"/>
      <c r="C15" s="101"/>
      <c r="D15" s="20"/>
      <c r="E15" s="186"/>
      <c r="F15" s="21"/>
      <c r="G15" s="21"/>
      <c r="H15" s="21"/>
      <c r="I15" s="21"/>
      <c r="J15" s="21"/>
      <c r="K15" s="186"/>
      <c r="L15" s="186"/>
      <c r="M15" s="21"/>
      <c r="N15" s="21"/>
      <c r="O15" s="21"/>
      <c r="P15" s="21"/>
      <c r="Q15" s="186"/>
      <c r="R15" s="186"/>
      <c r="S15" s="186"/>
      <c r="T15" s="21"/>
      <c r="U15" s="186"/>
      <c r="V15" s="21"/>
      <c r="W15" s="21"/>
      <c r="X15" s="186"/>
      <c r="Y15" s="186"/>
      <c r="Z15" s="21"/>
      <c r="AA15" s="21"/>
      <c r="AB15" s="21"/>
      <c r="AC15" s="21"/>
      <c r="AD15" s="21"/>
      <c r="AE15" s="186"/>
      <c r="AF15" s="186"/>
      <c r="AG15" s="21"/>
      <c r="AH15" s="21"/>
      <c r="AI15" s="21"/>
      <c r="AJ15" s="22"/>
      <c r="AK15" s="23"/>
    </row>
    <row r="16" spans="2:37" s="24" customFormat="1" ht="24.9" customHeight="1">
      <c r="B16" s="19"/>
      <c r="C16" s="102"/>
      <c r="D16" s="20"/>
      <c r="E16" s="186"/>
      <c r="F16" s="21"/>
      <c r="G16" s="21"/>
      <c r="H16" s="21"/>
      <c r="I16" s="21"/>
      <c r="J16" s="21"/>
      <c r="K16" s="186"/>
      <c r="L16" s="186"/>
      <c r="M16" s="21"/>
      <c r="N16" s="21"/>
      <c r="O16" s="21"/>
      <c r="P16" s="21"/>
      <c r="Q16" s="186"/>
      <c r="R16" s="186"/>
      <c r="S16" s="186"/>
      <c r="T16" s="21"/>
      <c r="U16" s="186"/>
      <c r="V16" s="21"/>
      <c r="W16" s="21"/>
      <c r="X16" s="186"/>
      <c r="Y16" s="186"/>
      <c r="Z16" s="21"/>
      <c r="AA16" s="21"/>
      <c r="AB16" s="21"/>
      <c r="AC16" s="21"/>
      <c r="AD16" s="21"/>
      <c r="AE16" s="186"/>
      <c r="AF16" s="186"/>
      <c r="AG16" s="21"/>
      <c r="AH16" s="21"/>
      <c r="AI16" s="21"/>
      <c r="AJ16" s="22"/>
      <c r="AK16" s="23"/>
    </row>
    <row r="17" spans="2:37" s="24" customFormat="1" ht="24.9" customHeight="1">
      <c r="B17" s="19"/>
      <c r="C17" s="102"/>
      <c r="D17" s="20"/>
      <c r="E17" s="186"/>
      <c r="F17" s="21"/>
      <c r="G17" s="21"/>
      <c r="H17" s="21"/>
      <c r="I17" s="21"/>
      <c r="J17" s="21"/>
      <c r="K17" s="186"/>
      <c r="L17" s="186"/>
      <c r="M17" s="21"/>
      <c r="N17" s="21"/>
      <c r="O17" s="21"/>
      <c r="P17" s="21"/>
      <c r="Q17" s="186"/>
      <c r="R17" s="186"/>
      <c r="S17" s="186"/>
      <c r="T17" s="21"/>
      <c r="U17" s="186"/>
      <c r="V17" s="21"/>
      <c r="W17" s="21"/>
      <c r="X17" s="186"/>
      <c r="Y17" s="186"/>
      <c r="Z17" s="21"/>
      <c r="AA17" s="21"/>
      <c r="AB17" s="21"/>
      <c r="AC17" s="21"/>
      <c r="AD17" s="21"/>
      <c r="AE17" s="186"/>
      <c r="AF17" s="186"/>
      <c r="AG17" s="21"/>
      <c r="AH17" s="21"/>
      <c r="AI17" s="21"/>
      <c r="AJ17" s="22"/>
      <c r="AK17" s="23"/>
    </row>
    <row r="18" spans="2:37" s="24" customFormat="1" ht="24.9" customHeight="1">
      <c r="B18" s="19"/>
      <c r="C18" s="17" t="s">
        <v>20</v>
      </c>
      <c r="D18" s="20"/>
      <c r="E18" s="187"/>
      <c r="F18" s="21"/>
      <c r="G18" s="21"/>
      <c r="H18" s="21"/>
      <c r="I18" s="21"/>
      <c r="J18" s="21"/>
      <c r="K18" s="187"/>
      <c r="L18" s="187"/>
      <c r="M18" s="21"/>
      <c r="N18" s="21"/>
      <c r="O18" s="21"/>
      <c r="P18" s="21"/>
      <c r="Q18" s="187"/>
      <c r="R18" s="187"/>
      <c r="S18" s="187"/>
      <c r="T18" s="103"/>
      <c r="U18" s="187"/>
      <c r="V18" s="104"/>
      <c r="W18" s="104"/>
      <c r="X18" s="187"/>
      <c r="Y18" s="187"/>
      <c r="Z18" s="105"/>
      <c r="AA18" s="104"/>
      <c r="AB18" s="104"/>
      <c r="AC18" s="104"/>
      <c r="AD18" s="104"/>
      <c r="AE18" s="187"/>
      <c r="AF18" s="187"/>
      <c r="AG18" s="104"/>
      <c r="AH18" s="104"/>
      <c r="AI18" s="104"/>
      <c r="AJ18" s="106">
        <f>SUM(AJ6:AJ12)</f>
        <v>14</v>
      </c>
      <c r="AK18" s="20"/>
    </row>
    <row r="19" spans="2:37" ht="24.9" customHeight="1">
      <c r="B19" s="25"/>
    </row>
    <row r="20" spans="2:37" ht="24.9" customHeight="1">
      <c r="D20" s="16" t="s">
        <v>104</v>
      </c>
      <c r="E20" s="16" t="s">
        <v>52</v>
      </c>
      <c r="M20" s="16" t="s">
        <v>48</v>
      </c>
      <c r="W20" s="16" t="s">
        <v>46</v>
      </c>
      <c r="Y20" s="16" t="s">
        <v>53</v>
      </c>
      <c r="AH20" s="16" t="s">
        <v>51</v>
      </c>
    </row>
    <row r="21" spans="2:37" ht="24.9" customHeight="1">
      <c r="E21" s="16" t="s">
        <v>103</v>
      </c>
      <c r="Y21" s="158" t="s">
        <v>73</v>
      </c>
      <c r="Z21" s="158"/>
      <c r="AA21" s="158"/>
      <c r="AB21" s="158"/>
      <c r="AC21" s="158"/>
      <c r="AD21" s="158"/>
      <c r="AE21" s="158"/>
      <c r="AF21" s="158"/>
      <c r="AG21" s="158"/>
    </row>
    <row r="22" spans="2:37" ht="24.9" customHeight="1">
      <c r="E22" s="16" t="s">
        <v>102</v>
      </c>
      <c r="X22" s="16" t="s">
        <v>92</v>
      </c>
    </row>
    <row r="23" spans="2:37" ht="24.9" customHeight="1">
      <c r="B23" s="169" t="str">
        <f>B1</f>
        <v>แบบบันทึกการออมทรัพย์</v>
      </c>
      <c r="C23" s="169"/>
      <c r="D23" s="169"/>
      <c r="E23" s="169"/>
      <c r="F23" s="169"/>
      <c r="G23" s="169"/>
      <c r="H23" s="169"/>
      <c r="I23" s="169"/>
      <c r="J23" s="169"/>
      <c r="K23" s="169"/>
      <c r="L23" s="169"/>
      <c r="M23" s="169"/>
      <c r="N23" s="169"/>
      <c r="O23" s="169"/>
      <c r="P23" s="169"/>
      <c r="Q23" s="169"/>
      <c r="R23" s="169"/>
      <c r="S23" s="169"/>
      <c r="T23" s="169"/>
      <c r="U23" s="169"/>
      <c r="V23" s="169"/>
      <c r="W23" s="169"/>
      <c r="X23" s="169"/>
      <c r="Y23" s="169"/>
      <c r="Z23" s="169"/>
      <c r="AA23" s="169"/>
      <c r="AB23" s="169"/>
      <c r="AC23" s="169"/>
      <c r="AD23" s="169"/>
      <c r="AE23" s="169"/>
      <c r="AF23" s="169"/>
      <c r="AG23" s="169"/>
      <c r="AH23" s="169"/>
      <c r="AI23" s="169"/>
      <c r="AJ23" s="169"/>
      <c r="AK23" s="169"/>
    </row>
    <row r="24" spans="2:37" ht="24.9" customHeight="1">
      <c r="B24" s="169" t="str">
        <f>B2</f>
        <v xml:space="preserve">ชั้นประถมศึกษาปีที่ 6 ปีการศึกษา 2566 โรงเรียนบ้านตระแบกงาม อำเภอบางระกำ จังหวัดพิษณุโลก </v>
      </c>
      <c r="C24" s="169"/>
      <c r="D24" s="169"/>
      <c r="E24" s="169"/>
      <c r="F24" s="169"/>
      <c r="G24" s="169"/>
      <c r="H24" s="169"/>
      <c r="I24" s="169"/>
      <c r="J24" s="169"/>
      <c r="K24" s="169"/>
      <c r="L24" s="169"/>
      <c r="M24" s="169"/>
      <c r="N24" s="169"/>
      <c r="O24" s="169"/>
      <c r="P24" s="169"/>
      <c r="Q24" s="169"/>
      <c r="R24" s="169"/>
      <c r="S24" s="169"/>
      <c r="T24" s="169"/>
      <c r="U24" s="169"/>
      <c r="V24" s="169"/>
      <c r="W24" s="169"/>
      <c r="X24" s="169"/>
      <c r="Y24" s="169"/>
      <c r="Z24" s="169"/>
      <c r="AA24" s="169"/>
      <c r="AB24" s="169"/>
      <c r="AC24" s="169"/>
      <c r="AD24" s="169"/>
      <c r="AE24" s="169"/>
      <c r="AF24" s="169"/>
      <c r="AG24" s="169"/>
      <c r="AH24" s="169"/>
      <c r="AI24" s="169"/>
      <c r="AJ24" s="169"/>
      <c r="AK24" s="169"/>
    </row>
    <row r="25" spans="2:37" ht="24.9" customHeight="1">
      <c r="B25" s="164" t="s">
        <v>72</v>
      </c>
      <c r="C25" s="164"/>
      <c r="D25" s="164"/>
      <c r="E25" s="164"/>
      <c r="F25" s="164"/>
      <c r="G25" s="164"/>
      <c r="H25" s="164"/>
      <c r="I25" s="164"/>
      <c r="J25" s="164"/>
      <c r="K25" s="164"/>
      <c r="L25" s="164"/>
      <c r="M25" s="164"/>
      <c r="N25" s="164"/>
      <c r="O25" s="164"/>
      <c r="P25" s="164"/>
      <c r="Q25" s="164"/>
      <c r="R25" s="164"/>
      <c r="S25" s="164"/>
      <c r="T25" s="164"/>
      <c r="U25" s="164"/>
      <c r="V25" s="164"/>
      <c r="W25" s="164"/>
      <c r="X25" s="164"/>
      <c r="Y25" s="164"/>
      <c r="Z25" s="164"/>
      <c r="AA25" s="164"/>
      <c r="AB25" s="164"/>
      <c r="AC25" s="164"/>
      <c r="AD25" s="164"/>
      <c r="AE25" s="164"/>
      <c r="AF25" s="164"/>
      <c r="AG25" s="164"/>
      <c r="AH25" s="164"/>
      <c r="AI25" s="164"/>
      <c r="AJ25" s="164"/>
      <c r="AK25" s="164"/>
    </row>
    <row r="26" spans="2:37" ht="24.9" customHeight="1">
      <c r="B26" s="159" t="s">
        <v>18</v>
      </c>
      <c r="C26" s="159" t="s">
        <v>22</v>
      </c>
      <c r="D26" s="161" t="s">
        <v>23</v>
      </c>
      <c r="E26" s="160" t="s">
        <v>24</v>
      </c>
      <c r="F26" s="160"/>
      <c r="G26" s="160"/>
      <c r="H26" s="160"/>
      <c r="I26" s="160"/>
      <c r="J26" s="160"/>
      <c r="K26" s="160"/>
      <c r="L26" s="160"/>
      <c r="M26" s="160"/>
      <c r="N26" s="160"/>
      <c r="O26" s="160"/>
      <c r="P26" s="160"/>
      <c r="Q26" s="160"/>
      <c r="R26" s="160"/>
      <c r="S26" s="160"/>
      <c r="T26" s="160"/>
      <c r="U26" s="160"/>
      <c r="V26" s="160"/>
      <c r="W26" s="160"/>
      <c r="X26" s="160"/>
      <c r="Y26" s="160"/>
      <c r="Z26" s="160"/>
      <c r="AA26" s="160"/>
      <c r="AB26" s="160"/>
      <c r="AC26" s="160"/>
      <c r="AD26" s="160"/>
      <c r="AE26" s="160"/>
      <c r="AF26" s="160"/>
      <c r="AG26" s="160"/>
      <c r="AH26" s="160"/>
      <c r="AI26" s="160"/>
      <c r="AJ26" s="159" t="s">
        <v>20</v>
      </c>
      <c r="AK26" s="163" t="s">
        <v>19</v>
      </c>
    </row>
    <row r="27" spans="2:37" ht="24.9" customHeight="1">
      <c r="B27" s="159"/>
      <c r="C27" s="159"/>
      <c r="D27" s="162"/>
      <c r="E27" s="18" t="s">
        <v>8</v>
      </c>
      <c r="F27" s="18" t="s">
        <v>9</v>
      </c>
      <c r="G27" s="18" t="s">
        <v>10</v>
      </c>
      <c r="H27" s="18" t="s">
        <v>11</v>
      </c>
      <c r="I27" s="18" t="s">
        <v>12</v>
      </c>
      <c r="J27" s="18" t="s">
        <v>13</v>
      </c>
      <c r="K27" s="18" t="s">
        <v>14</v>
      </c>
      <c r="L27" s="18" t="s">
        <v>15</v>
      </c>
      <c r="M27" s="18" t="s">
        <v>16</v>
      </c>
      <c r="N27" s="18" t="s">
        <v>17</v>
      </c>
      <c r="O27" s="18" t="s">
        <v>25</v>
      </c>
      <c r="P27" s="18" t="s">
        <v>26</v>
      </c>
      <c r="Q27" s="18" t="s">
        <v>27</v>
      </c>
      <c r="R27" s="18" t="s">
        <v>28</v>
      </c>
      <c r="S27" s="18" t="s">
        <v>29</v>
      </c>
      <c r="T27" s="18" t="s">
        <v>30</v>
      </c>
      <c r="U27" s="18" t="s">
        <v>31</v>
      </c>
      <c r="V27" s="18" t="s">
        <v>32</v>
      </c>
      <c r="W27" s="18" t="s">
        <v>33</v>
      </c>
      <c r="X27" s="18" t="s">
        <v>34</v>
      </c>
      <c r="Y27" s="18" t="s">
        <v>35</v>
      </c>
      <c r="Z27" s="18" t="s">
        <v>36</v>
      </c>
      <c r="AA27" s="18" t="s">
        <v>37</v>
      </c>
      <c r="AB27" s="18" t="s">
        <v>38</v>
      </c>
      <c r="AC27" s="18" t="s">
        <v>39</v>
      </c>
      <c r="AD27" s="18" t="s">
        <v>40</v>
      </c>
      <c r="AE27" s="18" t="s">
        <v>41</v>
      </c>
      <c r="AF27" s="18" t="s">
        <v>42</v>
      </c>
      <c r="AG27" s="18" t="s">
        <v>43</v>
      </c>
      <c r="AH27" s="18" t="s">
        <v>44</v>
      </c>
      <c r="AI27" s="26"/>
      <c r="AJ27" s="159"/>
      <c r="AK27" s="163"/>
    </row>
    <row r="28" spans="2:37" s="24" customFormat="1" ht="24.9" customHeight="1">
      <c r="B28" s="19" t="s">
        <v>8</v>
      </c>
      <c r="C28" s="20" t="s">
        <v>95</v>
      </c>
      <c r="D28" s="28">
        <f>AJ6</f>
        <v>5</v>
      </c>
      <c r="E28" s="76">
        <v>10</v>
      </c>
      <c r="F28" s="76">
        <v>0</v>
      </c>
      <c r="G28" s="170" t="s">
        <v>54</v>
      </c>
      <c r="H28" s="170" t="s">
        <v>55</v>
      </c>
      <c r="I28" s="170" t="s">
        <v>57</v>
      </c>
      <c r="J28" s="21">
        <v>10</v>
      </c>
      <c r="K28" s="21">
        <v>0</v>
      </c>
      <c r="L28" s="21">
        <v>0</v>
      </c>
      <c r="M28" s="21">
        <v>5</v>
      </c>
      <c r="N28" s="170" t="s">
        <v>54</v>
      </c>
      <c r="O28" s="170" t="s">
        <v>55</v>
      </c>
      <c r="P28" s="21">
        <v>10</v>
      </c>
      <c r="Q28" s="21">
        <v>0</v>
      </c>
      <c r="R28" s="21">
        <v>5</v>
      </c>
      <c r="S28" s="21">
        <v>0</v>
      </c>
      <c r="T28" s="21">
        <v>5</v>
      </c>
      <c r="U28" s="170" t="s">
        <v>54</v>
      </c>
      <c r="V28" s="170" t="s">
        <v>55</v>
      </c>
      <c r="W28" s="21">
        <v>0</v>
      </c>
      <c r="X28" s="21">
        <v>0</v>
      </c>
      <c r="Y28" s="21">
        <v>0</v>
      </c>
      <c r="Z28" s="21">
        <v>5</v>
      </c>
      <c r="AA28" s="21">
        <v>0</v>
      </c>
      <c r="AB28" s="170" t="s">
        <v>54</v>
      </c>
      <c r="AC28" s="170" t="s">
        <v>55</v>
      </c>
      <c r="AD28" s="21">
        <v>0</v>
      </c>
      <c r="AE28" s="21">
        <v>0</v>
      </c>
      <c r="AF28" s="21">
        <v>0</v>
      </c>
      <c r="AG28" s="21">
        <v>0</v>
      </c>
      <c r="AH28" s="21">
        <v>0</v>
      </c>
      <c r="AI28" s="107"/>
      <c r="AJ28" s="122">
        <f>D28+E28+F28+J28+K28+L28+M28+P28+Q28+R28+T28+S28+W28+X28+Y28+Z28+AA28+AD28+AE28+AF28+AG28+AH28</f>
        <v>55</v>
      </c>
      <c r="AK28" s="23"/>
    </row>
    <row r="29" spans="2:37" s="24" customFormat="1" ht="24.9" customHeight="1">
      <c r="B29" s="19" t="s">
        <v>9</v>
      </c>
      <c r="C29" s="20" t="s">
        <v>96</v>
      </c>
      <c r="D29" s="28">
        <f t="shared" ref="D29:D34" si="1">AJ7</f>
        <v>5</v>
      </c>
      <c r="E29" s="76">
        <v>0</v>
      </c>
      <c r="F29" s="76">
        <v>0</v>
      </c>
      <c r="G29" s="171"/>
      <c r="H29" s="171"/>
      <c r="I29" s="171"/>
      <c r="J29" s="21">
        <v>5</v>
      </c>
      <c r="K29" s="21">
        <v>0</v>
      </c>
      <c r="L29" s="21">
        <v>0</v>
      </c>
      <c r="M29" s="21">
        <v>25</v>
      </c>
      <c r="N29" s="171"/>
      <c r="O29" s="171"/>
      <c r="P29" s="21">
        <v>5</v>
      </c>
      <c r="Q29" s="21">
        <v>5</v>
      </c>
      <c r="R29" s="21">
        <v>0</v>
      </c>
      <c r="S29" s="21">
        <v>0</v>
      </c>
      <c r="T29" s="21">
        <v>20</v>
      </c>
      <c r="U29" s="171"/>
      <c r="V29" s="171"/>
      <c r="W29" s="21">
        <v>0</v>
      </c>
      <c r="X29" s="21">
        <v>0</v>
      </c>
      <c r="Y29" s="21">
        <v>0</v>
      </c>
      <c r="Z29" s="21">
        <v>0</v>
      </c>
      <c r="AA29" s="21">
        <v>0</v>
      </c>
      <c r="AB29" s="171"/>
      <c r="AC29" s="171"/>
      <c r="AD29" s="21">
        <v>0</v>
      </c>
      <c r="AE29" s="21">
        <v>10</v>
      </c>
      <c r="AF29" s="21">
        <v>20</v>
      </c>
      <c r="AG29" s="21">
        <v>22</v>
      </c>
      <c r="AH29" s="21">
        <v>0</v>
      </c>
      <c r="AI29" s="107"/>
      <c r="AJ29" s="122">
        <f t="shared" ref="AJ29:AJ33" si="2">D29+E29+F29+J29+K29+L29+M29+P29+Q29+R29+T29+S29+W29+X29+Y29+Z29+AA29+AD29+AE29+AF29+AG29+AH29</f>
        <v>117</v>
      </c>
      <c r="AK29" s="23"/>
    </row>
    <row r="30" spans="2:37" s="24" customFormat="1" ht="24.9" customHeight="1">
      <c r="B30" s="19" t="s">
        <v>10</v>
      </c>
      <c r="C30" s="20" t="s">
        <v>101</v>
      </c>
      <c r="D30" s="28">
        <f t="shared" si="1"/>
        <v>0</v>
      </c>
      <c r="E30" s="76">
        <v>0</v>
      </c>
      <c r="F30" s="76">
        <v>0</v>
      </c>
      <c r="G30" s="171"/>
      <c r="H30" s="171"/>
      <c r="I30" s="171"/>
      <c r="J30" s="21">
        <v>0</v>
      </c>
      <c r="K30" s="21">
        <v>0</v>
      </c>
      <c r="L30" s="21">
        <v>0</v>
      </c>
      <c r="M30" s="21">
        <v>0</v>
      </c>
      <c r="N30" s="171"/>
      <c r="O30" s="171"/>
      <c r="P30" s="21">
        <v>0</v>
      </c>
      <c r="Q30" s="21">
        <v>5</v>
      </c>
      <c r="R30" s="21">
        <v>0</v>
      </c>
      <c r="S30" s="21">
        <v>0</v>
      </c>
      <c r="T30" s="21">
        <v>0</v>
      </c>
      <c r="U30" s="171"/>
      <c r="V30" s="171"/>
      <c r="W30" s="21">
        <v>0</v>
      </c>
      <c r="X30" s="21">
        <v>0</v>
      </c>
      <c r="Y30" s="21">
        <v>0</v>
      </c>
      <c r="Z30" s="21">
        <v>0</v>
      </c>
      <c r="AA30" s="21">
        <v>0</v>
      </c>
      <c r="AB30" s="171"/>
      <c r="AC30" s="171"/>
      <c r="AD30" s="21">
        <v>0</v>
      </c>
      <c r="AE30" s="21">
        <v>0</v>
      </c>
      <c r="AF30" s="21">
        <v>0</v>
      </c>
      <c r="AG30" s="21">
        <v>0</v>
      </c>
      <c r="AH30" s="21">
        <v>0</v>
      </c>
      <c r="AI30" s="107"/>
      <c r="AJ30" s="122">
        <f t="shared" si="2"/>
        <v>5</v>
      </c>
      <c r="AK30" s="23"/>
    </row>
    <row r="31" spans="2:37" s="24" customFormat="1" ht="24.9" customHeight="1">
      <c r="B31" s="19" t="s">
        <v>11</v>
      </c>
      <c r="C31" s="20" t="s">
        <v>97</v>
      </c>
      <c r="D31" s="28">
        <f t="shared" si="1"/>
        <v>0</v>
      </c>
      <c r="E31" s="76">
        <v>0</v>
      </c>
      <c r="F31" s="76">
        <v>0</v>
      </c>
      <c r="G31" s="171"/>
      <c r="H31" s="171"/>
      <c r="I31" s="171"/>
      <c r="J31" s="21">
        <v>0</v>
      </c>
      <c r="K31" s="21">
        <v>0</v>
      </c>
      <c r="L31" s="21">
        <v>0</v>
      </c>
      <c r="M31" s="21">
        <v>0</v>
      </c>
      <c r="N31" s="171"/>
      <c r="O31" s="171"/>
      <c r="P31" s="21">
        <v>20</v>
      </c>
      <c r="Q31" s="21">
        <v>0</v>
      </c>
      <c r="R31" s="21">
        <v>0</v>
      </c>
      <c r="S31" s="21">
        <v>0</v>
      </c>
      <c r="T31" s="21">
        <v>0</v>
      </c>
      <c r="U31" s="171"/>
      <c r="V31" s="171"/>
      <c r="W31" s="21">
        <v>0</v>
      </c>
      <c r="X31" s="21">
        <v>0</v>
      </c>
      <c r="Y31" s="21">
        <v>0</v>
      </c>
      <c r="Z31" s="21">
        <v>0</v>
      </c>
      <c r="AA31" s="21">
        <v>0</v>
      </c>
      <c r="AB31" s="171"/>
      <c r="AC31" s="171"/>
      <c r="AD31" s="21">
        <v>0</v>
      </c>
      <c r="AE31" s="21">
        <v>0</v>
      </c>
      <c r="AF31" s="21">
        <v>0</v>
      </c>
      <c r="AG31" s="21">
        <v>0</v>
      </c>
      <c r="AH31" s="21">
        <v>20</v>
      </c>
      <c r="AI31" s="107"/>
      <c r="AJ31" s="122">
        <f t="shared" si="2"/>
        <v>40</v>
      </c>
      <c r="AK31" s="23"/>
    </row>
    <row r="32" spans="2:37" s="24" customFormat="1" ht="24.9" customHeight="1">
      <c r="B32" s="19" t="s">
        <v>12</v>
      </c>
      <c r="C32" s="20" t="s">
        <v>99</v>
      </c>
      <c r="D32" s="28">
        <f t="shared" si="1"/>
        <v>4</v>
      </c>
      <c r="E32" s="76">
        <v>10</v>
      </c>
      <c r="F32" s="76">
        <v>0</v>
      </c>
      <c r="G32" s="171"/>
      <c r="H32" s="171"/>
      <c r="I32" s="171"/>
      <c r="J32" s="21">
        <v>10</v>
      </c>
      <c r="K32" s="21">
        <v>0</v>
      </c>
      <c r="L32" s="21">
        <v>0</v>
      </c>
      <c r="M32" s="21">
        <v>10</v>
      </c>
      <c r="N32" s="171"/>
      <c r="O32" s="171"/>
      <c r="P32" s="21">
        <v>0</v>
      </c>
      <c r="Q32" s="21">
        <v>0</v>
      </c>
      <c r="R32" s="21">
        <v>0</v>
      </c>
      <c r="S32" s="21">
        <v>0</v>
      </c>
      <c r="T32" s="21">
        <v>0</v>
      </c>
      <c r="U32" s="171"/>
      <c r="V32" s="171"/>
      <c r="W32" s="21">
        <v>0</v>
      </c>
      <c r="X32" s="21">
        <v>0</v>
      </c>
      <c r="Y32" s="21">
        <v>5</v>
      </c>
      <c r="Z32" s="21">
        <v>0</v>
      </c>
      <c r="AA32" s="21">
        <v>0</v>
      </c>
      <c r="AB32" s="171"/>
      <c r="AC32" s="171"/>
      <c r="AD32" s="21">
        <v>0</v>
      </c>
      <c r="AE32" s="21">
        <v>0</v>
      </c>
      <c r="AF32" s="21">
        <v>0</v>
      </c>
      <c r="AG32" s="21">
        <v>0</v>
      </c>
      <c r="AH32" s="21">
        <v>0</v>
      </c>
      <c r="AI32" s="107"/>
      <c r="AJ32" s="122">
        <f t="shared" si="2"/>
        <v>39</v>
      </c>
      <c r="AK32" s="23"/>
    </row>
    <row r="33" spans="2:37" s="24" customFormat="1" ht="24.9" customHeight="1">
      <c r="B33" s="19" t="s">
        <v>13</v>
      </c>
      <c r="C33" s="20" t="s">
        <v>98</v>
      </c>
      <c r="D33" s="28">
        <f t="shared" si="1"/>
        <v>0</v>
      </c>
      <c r="E33" s="76">
        <v>15</v>
      </c>
      <c r="F33" s="76">
        <v>0</v>
      </c>
      <c r="G33" s="171"/>
      <c r="H33" s="171"/>
      <c r="I33" s="171"/>
      <c r="J33" s="21">
        <v>0</v>
      </c>
      <c r="K33" s="21">
        <v>0</v>
      </c>
      <c r="L33" s="21">
        <v>0</v>
      </c>
      <c r="M33" s="21">
        <v>20</v>
      </c>
      <c r="N33" s="171"/>
      <c r="O33" s="171"/>
      <c r="P33" s="21">
        <v>0</v>
      </c>
      <c r="Q33" s="21">
        <v>10</v>
      </c>
      <c r="R33" s="21">
        <v>0</v>
      </c>
      <c r="S33" s="21">
        <v>0</v>
      </c>
      <c r="T33" s="21">
        <v>20</v>
      </c>
      <c r="U33" s="171"/>
      <c r="V33" s="171"/>
      <c r="W33" s="21">
        <v>0</v>
      </c>
      <c r="X33" s="21">
        <v>0</v>
      </c>
      <c r="Y33" s="21">
        <v>10</v>
      </c>
      <c r="Z33" s="21">
        <v>0</v>
      </c>
      <c r="AA33" s="21">
        <v>0</v>
      </c>
      <c r="AB33" s="171"/>
      <c r="AC33" s="171"/>
      <c r="AD33" s="21">
        <v>0</v>
      </c>
      <c r="AE33" s="21">
        <v>15</v>
      </c>
      <c r="AF33" s="21">
        <v>30</v>
      </c>
      <c r="AG33" s="21">
        <v>30</v>
      </c>
      <c r="AH33" s="21">
        <v>30</v>
      </c>
      <c r="AI33" s="107"/>
      <c r="AJ33" s="122">
        <f t="shared" si="2"/>
        <v>180</v>
      </c>
      <c r="AK33" s="23"/>
    </row>
    <row r="34" spans="2:37" s="24" customFormat="1" ht="24.9" customHeight="1">
      <c r="B34" s="19" t="s">
        <v>14</v>
      </c>
      <c r="C34" s="20" t="s">
        <v>100</v>
      </c>
      <c r="D34" s="28">
        <f t="shared" si="1"/>
        <v>0</v>
      </c>
      <c r="E34" s="76">
        <v>5</v>
      </c>
      <c r="F34" s="76">
        <v>0</v>
      </c>
      <c r="G34" s="171"/>
      <c r="H34" s="171"/>
      <c r="I34" s="171"/>
      <c r="J34" s="21">
        <v>5</v>
      </c>
      <c r="K34" s="21">
        <v>0</v>
      </c>
      <c r="L34" s="21">
        <v>0</v>
      </c>
      <c r="M34" s="21">
        <v>0</v>
      </c>
      <c r="N34" s="171"/>
      <c r="O34" s="171"/>
      <c r="P34" s="21">
        <v>5</v>
      </c>
      <c r="Q34" s="21">
        <v>0</v>
      </c>
      <c r="R34" s="21">
        <v>0</v>
      </c>
      <c r="S34" s="21">
        <v>0</v>
      </c>
      <c r="T34" s="21">
        <v>0</v>
      </c>
      <c r="U34" s="171"/>
      <c r="V34" s="171"/>
      <c r="W34" s="21">
        <v>0</v>
      </c>
      <c r="X34" s="21">
        <v>0</v>
      </c>
      <c r="Y34" s="21">
        <v>0</v>
      </c>
      <c r="Z34" s="21">
        <v>0</v>
      </c>
      <c r="AA34" s="21">
        <v>0</v>
      </c>
      <c r="AB34" s="171"/>
      <c r="AC34" s="171"/>
      <c r="AD34" s="21">
        <v>0</v>
      </c>
      <c r="AE34" s="21">
        <v>0</v>
      </c>
      <c r="AF34" s="21">
        <v>0</v>
      </c>
      <c r="AG34" s="21">
        <v>0</v>
      </c>
      <c r="AH34" s="21">
        <v>0</v>
      </c>
      <c r="AI34" s="107"/>
      <c r="AJ34" s="122">
        <f>D34+E34+F34+J34+K34+L34+M34+P34+Q34+R34+T34+S34+W34+X34+Y34+Z34+AA34+AD34+AE34+AF34+AG34+AH34</f>
        <v>15</v>
      </c>
      <c r="AK34" s="23"/>
    </row>
    <row r="35" spans="2:37" s="24" customFormat="1" ht="24.9" customHeight="1">
      <c r="B35" s="19"/>
      <c r="C35" s="27"/>
      <c r="D35" s="28"/>
      <c r="E35" s="21"/>
      <c r="F35" s="21"/>
      <c r="G35" s="171"/>
      <c r="H35" s="171"/>
      <c r="I35" s="171"/>
      <c r="J35" s="21"/>
      <c r="K35" s="21"/>
      <c r="L35" s="21"/>
      <c r="M35" s="21"/>
      <c r="N35" s="171"/>
      <c r="O35" s="171"/>
      <c r="P35" s="21"/>
      <c r="Q35" s="21"/>
      <c r="R35" s="21"/>
      <c r="S35" s="21"/>
      <c r="T35" s="21"/>
      <c r="U35" s="171"/>
      <c r="V35" s="171"/>
      <c r="W35" s="21"/>
      <c r="X35" s="21"/>
      <c r="Y35" s="21"/>
      <c r="Z35" s="21"/>
      <c r="AA35" s="21"/>
      <c r="AB35" s="171"/>
      <c r="AC35" s="171"/>
      <c r="AD35" s="21"/>
      <c r="AE35" s="21"/>
      <c r="AF35" s="21"/>
      <c r="AG35" s="21"/>
      <c r="AH35" s="21"/>
      <c r="AI35" s="107"/>
      <c r="AJ35" s="125"/>
      <c r="AK35" s="23"/>
    </row>
    <row r="36" spans="2:37" s="24" customFormat="1" ht="24.9" customHeight="1">
      <c r="B36" s="19"/>
      <c r="C36" s="27"/>
      <c r="D36" s="28"/>
      <c r="E36" s="21"/>
      <c r="F36" s="21"/>
      <c r="G36" s="171"/>
      <c r="H36" s="171"/>
      <c r="I36" s="171"/>
      <c r="J36" s="21"/>
      <c r="K36" s="21"/>
      <c r="L36" s="21"/>
      <c r="M36" s="21"/>
      <c r="N36" s="171"/>
      <c r="O36" s="171"/>
      <c r="P36" s="21"/>
      <c r="Q36" s="21"/>
      <c r="R36" s="21"/>
      <c r="S36" s="21"/>
      <c r="T36" s="21"/>
      <c r="U36" s="171"/>
      <c r="V36" s="171"/>
      <c r="W36" s="21"/>
      <c r="X36" s="21"/>
      <c r="Y36" s="21"/>
      <c r="Z36" s="21"/>
      <c r="AA36" s="21"/>
      <c r="AB36" s="171"/>
      <c r="AC36" s="171"/>
      <c r="AD36" s="21"/>
      <c r="AE36" s="21"/>
      <c r="AF36" s="21"/>
      <c r="AG36" s="21"/>
      <c r="AH36" s="21"/>
      <c r="AI36" s="107"/>
      <c r="AJ36" s="125"/>
      <c r="AK36" s="23"/>
    </row>
    <row r="37" spans="2:37" s="24" customFormat="1" ht="24.9" customHeight="1">
      <c r="B37" s="19"/>
      <c r="C37" s="27"/>
      <c r="D37" s="28"/>
      <c r="E37" s="21"/>
      <c r="F37" s="21"/>
      <c r="G37" s="171"/>
      <c r="H37" s="171"/>
      <c r="I37" s="171"/>
      <c r="J37" s="21"/>
      <c r="K37" s="21"/>
      <c r="L37" s="21"/>
      <c r="M37" s="21"/>
      <c r="N37" s="171"/>
      <c r="O37" s="171"/>
      <c r="P37" s="21"/>
      <c r="Q37" s="21"/>
      <c r="R37" s="21"/>
      <c r="S37" s="21"/>
      <c r="T37" s="21"/>
      <c r="U37" s="171"/>
      <c r="V37" s="171"/>
      <c r="W37" s="21"/>
      <c r="X37" s="21"/>
      <c r="Y37" s="21"/>
      <c r="Z37" s="21"/>
      <c r="AA37" s="21"/>
      <c r="AB37" s="171"/>
      <c r="AC37" s="171"/>
      <c r="AD37" s="21"/>
      <c r="AE37" s="21"/>
      <c r="AF37" s="21"/>
      <c r="AG37" s="21"/>
      <c r="AH37" s="21"/>
      <c r="AI37" s="107"/>
      <c r="AJ37" s="125"/>
      <c r="AK37" s="23"/>
    </row>
    <row r="38" spans="2:37" s="24" customFormat="1" ht="24.9" customHeight="1">
      <c r="B38" s="19"/>
      <c r="C38" s="27"/>
      <c r="D38" s="28"/>
      <c r="E38" s="21"/>
      <c r="F38" s="21"/>
      <c r="G38" s="171"/>
      <c r="H38" s="171"/>
      <c r="I38" s="171"/>
      <c r="J38" s="21"/>
      <c r="K38" s="21"/>
      <c r="L38" s="21"/>
      <c r="M38" s="21"/>
      <c r="N38" s="171"/>
      <c r="O38" s="171"/>
      <c r="P38" s="21"/>
      <c r="Q38" s="21"/>
      <c r="R38" s="21"/>
      <c r="S38" s="21"/>
      <c r="T38" s="21"/>
      <c r="U38" s="171"/>
      <c r="V38" s="171"/>
      <c r="W38" s="21"/>
      <c r="X38" s="21"/>
      <c r="Y38" s="21"/>
      <c r="Z38" s="21"/>
      <c r="AA38" s="21"/>
      <c r="AB38" s="171"/>
      <c r="AC38" s="171"/>
      <c r="AD38" s="21"/>
      <c r="AE38" s="21"/>
      <c r="AF38" s="21"/>
      <c r="AG38" s="21"/>
      <c r="AH38" s="21"/>
      <c r="AI38" s="107"/>
      <c r="AJ38" s="125"/>
      <c r="AK38" s="23"/>
    </row>
    <row r="39" spans="2:37" s="24" customFormat="1" ht="24.9" customHeight="1">
      <c r="B39" s="19"/>
      <c r="C39" s="27"/>
      <c r="D39" s="28"/>
      <c r="E39" s="21"/>
      <c r="F39" s="21"/>
      <c r="G39" s="171"/>
      <c r="H39" s="171"/>
      <c r="I39" s="171"/>
      <c r="J39" s="21"/>
      <c r="K39" s="21"/>
      <c r="L39" s="21"/>
      <c r="M39" s="21"/>
      <c r="N39" s="171"/>
      <c r="O39" s="171"/>
      <c r="P39" s="21"/>
      <c r="Q39" s="21"/>
      <c r="R39" s="21"/>
      <c r="S39" s="21"/>
      <c r="T39" s="21"/>
      <c r="U39" s="171"/>
      <c r="V39" s="171"/>
      <c r="W39" s="21"/>
      <c r="X39" s="21"/>
      <c r="Y39" s="21"/>
      <c r="Z39" s="21"/>
      <c r="AA39" s="21"/>
      <c r="AB39" s="171"/>
      <c r="AC39" s="171"/>
      <c r="AD39" s="21"/>
      <c r="AE39" s="21"/>
      <c r="AF39" s="21"/>
      <c r="AG39" s="21"/>
      <c r="AH39" s="21"/>
      <c r="AI39" s="107"/>
      <c r="AJ39" s="125"/>
      <c r="AK39" s="23"/>
    </row>
    <row r="40" spans="2:37" ht="24.9" customHeight="1">
      <c r="B40" s="29"/>
      <c r="C40" s="30" t="s">
        <v>20</v>
      </c>
      <c r="D40" s="108"/>
      <c r="E40" s="109"/>
      <c r="F40" s="109"/>
      <c r="G40" s="172"/>
      <c r="H40" s="172"/>
      <c r="I40" s="172"/>
      <c r="J40" s="109"/>
      <c r="K40" s="109"/>
      <c r="L40" s="109"/>
      <c r="M40" s="109"/>
      <c r="N40" s="172"/>
      <c r="O40" s="172"/>
      <c r="P40" s="109"/>
      <c r="Q40" s="109"/>
      <c r="R40" s="109"/>
      <c r="S40" s="109"/>
      <c r="T40" s="109"/>
      <c r="U40" s="172"/>
      <c r="V40" s="172"/>
      <c r="W40" s="109"/>
      <c r="X40" s="109"/>
      <c r="Y40" s="109"/>
      <c r="Z40" s="109"/>
      <c r="AA40" s="109"/>
      <c r="AB40" s="172"/>
      <c r="AC40" s="172"/>
      <c r="AD40" s="109"/>
      <c r="AE40" s="109"/>
      <c r="AF40" s="109"/>
      <c r="AG40" s="109"/>
      <c r="AH40" s="109"/>
      <c r="AI40" s="86"/>
      <c r="AJ40" s="126">
        <f>SUM(AJ28:AJ39)</f>
        <v>451</v>
      </c>
      <c r="AK40" s="31"/>
    </row>
    <row r="41" spans="2:37" ht="24.9" customHeight="1">
      <c r="B41" s="25"/>
    </row>
    <row r="42" spans="2:37" ht="24.9" customHeight="1">
      <c r="D42" s="16" t="s">
        <v>46</v>
      </c>
      <c r="E42" s="16" t="s">
        <v>52</v>
      </c>
      <c r="M42" s="16" t="s">
        <v>48</v>
      </c>
      <c r="W42" s="16" t="s">
        <v>46</v>
      </c>
      <c r="Y42" s="16" t="s">
        <v>53</v>
      </c>
      <c r="AH42" s="16" t="s">
        <v>51</v>
      </c>
    </row>
    <row r="43" spans="2:37" ht="24.9" customHeight="1">
      <c r="E43" s="16" t="str">
        <f>E21</f>
        <v xml:space="preserve">  (นางสาวปวีณา  ปันดวง )</v>
      </c>
      <c r="Y43" s="158" t="str">
        <f>Y21</f>
        <v>(นายสุภาพ  อินทุภูติ)</v>
      </c>
      <c r="Z43" s="158"/>
      <c r="AA43" s="158"/>
      <c r="AB43" s="158"/>
      <c r="AC43" s="158"/>
      <c r="AD43" s="158"/>
      <c r="AE43" s="158"/>
      <c r="AF43" s="158"/>
      <c r="AG43" s="158"/>
    </row>
    <row r="44" spans="2:37" ht="24.9" customHeight="1">
      <c r="E44" s="16" t="s">
        <v>47</v>
      </c>
      <c r="X44" s="16" t="s">
        <v>87</v>
      </c>
    </row>
    <row r="45" spans="2:37" ht="24.9" customHeight="1">
      <c r="B45" s="169" t="str">
        <f>B1</f>
        <v>แบบบันทึกการออมทรัพย์</v>
      </c>
      <c r="C45" s="169"/>
      <c r="D45" s="169"/>
      <c r="E45" s="169"/>
      <c r="F45" s="169"/>
      <c r="G45" s="169"/>
      <c r="H45" s="169"/>
      <c r="I45" s="169"/>
      <c r="J45" s="169"/>
      <c r="K45" s="169"/>
      <c r="L45" s="169"/>
      <c r="M45" s="169"/>
      <c r="N45" s="169"/>
      <c r="O45" s="169"/>
      <c r="P45" s="169"/>
      <c r="Q45" s="169"/>
      <c r="R45" s="169"/>
      <c r="S45" s="169"/>
      <c r="T45" s="169"/>
      <c r="U45" s="169"/>
      <c r="V45" s="169"/>
      <c r="W45" s="169"/>
      <c r="X45" s="169"/>
      <c r="Y45" s="169"/>
      <c r="Z45" s="169"/>
      <c r="AA45" s="169"/>
      <c r="AB45" s="169"/>
      <c r="AC45" s="169"/>
      <c r="AD45" s="169"/>
      <c r="AE45" s="169"/>
      <c r="AF45" s="169"/>
      <c r="AG45" s="169"/>
      <c r="AH45" s="169"/>
      <c r="AI45" s="169"/>
      <c r="AJ45" s="169"/>
      <c r="AK45" s="169"/>
    </row>
    <row r="46" spans="2:37" ht="24.9" customHeight="1">
      <c r="B46" s="169" t="str">
        <f>B2</f>
        <v xml:space="preserve">ชั้นประถมศึกษาปีที่ 6 ปีการศึกษา 2566 โรงเรียนบ้านตระแบกงาม อำเภอบางระกำ จังหวัดพิษณุโลก </v>
      </c>
      <c r="C46" s="169"/>
      <c r="D46" s="169"/>
      <c r="E46" s="169"/>
      <c r="F46" s="169"/>
      <c r="G46" s="169"/>
      <c r="H46" s="169"/>
      <c r="I46" s="169"/>
      <c r="J46" s="169"/>
      <c r="K46" s="169"/>
      <c r="L46" s="169"/>
      <c r="M46" s="169"/>
      <c r="N46" s="169"/>
      <c r="O46" s="169"/>
      <c r="P46" s="169"/>
      <c r="Q46" s="169"/>
      <c r="R46" s="169"/>
      <c r="S46" s="169"/>
      <c r="T46" s="169"/>
      <c r="U46" s="169"/>
      <c r="V46" s="169"/>
      <c r="W46" s="169"/>
      <c r="X46" s="169"/>
      <c r="Y46" s="169"/>
      <c r="Z46" s="169"/>
      <c r="AA46" s="169"/>
      <c r="AB46" s="169"/>
      <c r="AC46" s="169"/>
      <c r="AD46" s="169"/>
      <c r="AE46" s="169"/>
      <c r="AF46" s="169"/>
      <c r="AG46" s="169"/>
      <c r="AH46" s="169"/>
      <c r="AI46" s="169"/>
      <c r="AJ46" s="169"/>
      <c r="AK46" s="169"/>
    </row>
    <row r="47" spans="2:37" ht="24.9" customHeight="1">
      <c r="B47" s="164" t="s">
        <v>74</v>
      </c>
      <c r="C47" s="164"/>
      <c r="D47" s="164"/>
      <c r="E47" s="164"/>
      <c r="F47" s="164"/>
      <c r="G47" s="164"/>
      <c r="H47" s="164"/>
      <c r="I47" s="164"/>
      <c r="J47" s="164"/>
      <c r="K47" s="164"/>
      <c r="L47" s="164"/>
      <c r="M47" s="164"/>
      <c r="N47" s="164"/>
      <c r="O47" s="164"/>
      <c r="P47" s="164"/>
      <c r="Q47" s="164"/>
      <c r="R47" s="164"/>
      <c r="S47" s="164"/>
      <c r="T47" s="164"/>
      <c r="U47" s="164"/>
      <c r="V47" s="164"/>
      <c r="W47" s="164"/>
      <c r="X47" s="164"/>
      <c r="Y47" s="164"/>
      <c r="Z47" s="164"/>
      <c r="AA47" s="164"/>
      <c r="AB47" s="164"/>
      <c r="AC47" s="164"/>
      <c r="AD47" s="164"/>
      <c r="AE47" s="164"/>
      <c r="AF47" s="164"/>
      <c r="AG47" s="164"/>
      <c r="AH47" s="164"/>
      <c r="AI47" s="164"/>
      <c r="AJ47" s="164"/>
      <c r="AK47" s="164"/>
    </row>
    <row r="48" spans="2:37" ht="24.9" customHeight="1">
      <c r="B48" s="159" t="s">
        <v>18</v>
      </c>
      <c r="C48" s="159" t="s">
        <v>22</v>
      </c>
      <c r="D48" s="161" t="s">
        <v>23</v>
      </c>
      <c r="E48" s="160" t="s">
        <v>24</v>
      </c>
      <c r="F48" s="160"/>
      <c r="G48" s="160"/>
      <c r="H48" s="160"/>
      <c r="I48" s="160"/>
      <c r="J48" s="160"/>
      <c r="K48" s="160"/>
      <c r="L48" s="160"/>
      <c r="M48" s="160"/>
      <c r="N48" s="160"/>
      <c r="O48" s="160"/>
      <c r="P48" s="160"/>
      <c r="Q48" s="160"/>
      <c r="R48" s="160"/>
      <c r="S48" s="160"/>
      <c r="T48" s="160"/>
      <c r="U48" s="160"/>
      <c r="V48" s="160"/>
      <c r="W48" s="160"/>
      <c r="X48" s="160"/>
      <c r="Y48" s="160"/>
      <c r="Z48" s="160"/>
      <c r="AA48" s="160"/>
      <c r="AB48" s="160"/>
      <c r="AC48" s="160"/>
      <c r="AD48" s="160"/>
      <c r="AE48" s="160"/>
      <c r="AF48" s="160"/>
      <c r="AG48" s="160"/>
      <c r="AH48" s="160"/>
      <c r="AI48" s="160"/>
      <c r="AJ48" s="159" t="s">
        <v>20</v>
      </c>
      <c r="AK48" s="163" t="s">
        <v>19</v>
      </c>
    </row>
    <row r="49" spans="2:37" ht="24.9" customHeight="1">
      <c r="B49" s="159"/>
      <c r="C49" s="159"/>
      <c r="D49" s="162"/>
      <c r="E49" s="18" t="s">
        <v>8</v>
      </c>
      <c r="F49" s="18" t="s">
        <v>9</v>
      </c>
      <c r="G49" s="18" t="s">
        <v>10</v>
      </c>
      <c r="H49" s="18" t="s">
        <v>11</v>
      </c>
      <c r="I49" s="18" t="s">
        <v>12</v>
      </c>
      <c r="J49" s="18" t="s">
        <v>13</v>
      </c>
      <c r="K49" s="18" t="s">
        <v>14</v>
      </c>
      <c r="L49" s="18" t="s">
        <v>15</v>
      </c>
      <c r="M49" s="18" t="s">
        <v>16</v>
      </c>
      <c r="N49" s="18" t="s">
        <v>17</v>
      </c>
      <c r="O49" s="18" t="s">
        <v>25</v>
      </c>
      <c r="P49" s="18" t="s">
        <v>26</v>
      </c>
      <c r="Q49" s="18" t="s">
        <v>27</v>
      </c>
      <c r="R49" s="18" t="s">
        <v>28</v>
      </c>
      <c r="S49" s="18" t="s">
        <v>29</v>
      </c>
      <c r="T49" s="18" t="s">
        <v>30</v>
      </c>
      <c r="U49" s="18" t="s">
        <v>31</v>
      </c>
      <c r="V49" s="18" t="s">
        <v>32</v>
      </c>
      <c r="W49" s="18" t="s">
        <v>33</v>
      </c>
      <c r="X49" s="18" t="s">
        <v>34</v>
      </c>
      <c r="Y49" s="18" t="s">
        <v>35</v>
      </c>
      <c r="Z49" s="18" t="s">
        <v>36</v>
      </c>
      <c r="AA49" s="18" t="s">
        <v>37</v>
      </c>
      <c r="AB49" s="18" t="s">
        <v>38</v>
      </c>
      <c r="AC49" s="18" t="s">
        <v>39</v>
      </c>
      <c r="AD49" s="18" t="s">
        <v>40</v>
      </c>
      <c r="AE49" s="18" t="s">
        <v>41</v>
      </c>
      <c r="AF49" s="18" t="s">
        <v>42</v>
      </c>
      <c r="AG49" s="18" t="s">
        <v>43</v>
      </c>
      <c r="AH49" s="18" t="s">
        <v>44</v>
      </c>
      <c r="AI49" s="18" t="s">
        <v>45</v>
      </c>
      <c r="AJ49" s="159"/>
      <c r="AK49" s="163"/>
    </row>
    <row r="50" spans="2:37" s="24" customFormat="1" ht="23.1" customHeight="1">
      <c r="B50" s="32" t="s">
        <v>8</v>
      </c>
      <c r="C50" s="27" t="str">
        <f t="shared" ref="C50:C56" si="3">C28</f>
        <v>เด็กชายกัณตภณ  สีสัน</v>
      </c>
      <c r="D50" s="82">
        <f>AJ28</f>
        <v>55</v>
      </c>
      <c r="E50" s="152" t="s">
        <v>54</v>
      </c>
      <c r="F50" s="152" t="s">
        <v>55</v>
      </c>
      <c r="G50" s="76">
        <v>0</v>
      </c>
      <c r="H50" s="76">
        <v>0</v>
      </c>
      <c r="I50" s="76">
        <v>0</v>
      </c>
      <c r="J50" s="76">
        <v>0</v>
      </c>
      <c r="K50" s="76">
        <v>0</v>
      </c>
      <c r="L50" s="152" t="s">
        <v>54</v>
      </c>
      <c r="M50" s="152" t="s">
        <v>55</v>
      </c>
      <c r="N50" s="76">
        <v>0</v>
      </c>
      <c r="O50" s="76">
        <v>2</v>
      </c>
      <c r="P50" s="76">
        <v>0</v>
      </c>
      <c r="Q50" s="76">
        <v>5</v>
      </c>
      <c r="R50" s="76">
        <v>20</v>
      </c>
      <c r="S50" s="152" t="s">
        <v>54</v>
      </c>
      <c r="T50" s="152" t="s">
        <v>55</v>
      </c>
      <c r="U50" s="76">
        <v>0</v>
      </c>
      <c r="V50" s="76">
        <v>0</v>
      </c>
      <c r="W50" s="76">
        <v>5</v>
      </c>
      <c r="X50" s="76">
        <v>20</v>
      </c>
      <c r="Y50" s="76">
        <v>0</v>
      </c>
      <c r="Z50" s="152" t="s">
        <v>54</v>
      </c>
      <c r="AA50" s="152" t="s">
        <v>55</v>
      </c>
      <c r="AB50" s="76">
        <v>0</v>
      </c>
      <c r="AC50" s="76">
        <v>0</v>
      </c>
      <c r="AD50" s="76">
        <v>20</v>
      </c>
      <c r="AE50" s="76">
        <v>6</v>
      </c>
      <c r="AF50" s="152" t="s">
        <v>58</v>
      </c>
      <c r="AG50" s="152" t="s">
        <v>54</v>
      </c>
      <c r="AH50" s="152" t="s">
        <v>55</v>
      </c>
      <c r="AI50" s="34">
        <v>0</v>
      </c>
      <c r="AJ50" s="127">
        <f>D50+G50+H50+I50+J50+K50+N50+O50+P50+Q50+R50+U50+V50+W50+X50+Y50+AB50+AC50+AD50+AE50+AI50</f>
        <v>133</v>
      </c>
      <c r="AK50" s="36"/>
    </row>
    <row r="51" spans="2:37" s="24" customFormat="1" ht="23.1" customHeight="1">
      <c r="B51" s="32" t="s">
        <v>9</v>
      </c>
      <c r="C51" s="27" t="str">
        <f t="shared" si="3"/>
        <v>เด็กชายจิรภัทร    ผุดผ่อง</v>
      </c>
      <c r="D51" s="82">
        <f t="shared" ref="D51:D56" si="4">AJ29</f>
        <v>117</v>
      </c>
      <c r="E51" s="153"/>
      <c r="F51" s="153"/>
      <c r="G51" s="76">
        <v>0</v>
      </c>
      <c r="H51" s="76">
        <v>0</v>
      </c>
      <c r="I51" s="76">
        <v>20</v>
      </c>
      <c r="J51" s="76">
        <v>20</v>
      </c>
      <c r="K51" s="76">
        <v>0</v>
      </c>
      <c r="L51" s="153"/>
      <c r="M51" s="153"/>
      <c r="N51" s="76">
        <v>0</v>
      </c>
      <c r="O51" s="76">
        <v>7</v>
      </c>
      <c r="P51" s="76">
        <v>0</v>
      </c>
      <c r="Q51" s="76">
        <v>10</v>
      </c>
      <c r="R51" s="76">
        <v>0</v>
      </c>
      <c r="S51" s="153"/>
      <c r="T51" s="153"/>
      <c r="U51" s="76">
        <v>1</v>
      </c>
      <c r="V51" s="76">
        <v>0</v>
      </c>
      <c r="W51" s="76">
        <v>0</v>
      </c>
      <c r="X51" s="76">
        <v>10</v>
      </c>
      <c r="Y51" s="76">
        <v>20</v>
      </c>
      <c r="Z51" s="153"/>
      <c r="AA51" s="153"/>
      <c r="AB51" s="76">
        <v>0</v>
      </c>
      <c r="AC51" s="76">
        <v>0</v>
      </c>
      <c r="AD51" s="76">
        <v>0</v>
      </c>
      <c r="AE51" s="76">
        <v>20</v>
      </c>
      <c r="AF51" s="153"/>
      <c r="AG51" s="153"/>
      <c r="AH51" s="153"/>
      <c r="AI51" s="34">
        <v>0</v>
      </c>
      <c r="AJ51" s="127">
        <f t="shared" ref="AJ51:AJ56" si="5">D51+G51+H51+I51+J51+K51+N51+O51+P51+Q51+R51+U51+V51+W51+X51+Y51+AB51+AC51+AD51+AE51+AI51</f>
        <v>225</v>
      </c>
      <c r="AK51" s="36"/>
    </row>
    <row r="52" spans="2:37" s="24" customFormat="1" ht="23.1" customHeight="1">
      <c r="B52" s="32" t="s">
        <v>10</v>
      </c>
      <c r="C52" s="27" t="str">
        <f t="shared" si="3"/>
        <v>เด็กชายธนกร      บุญเนตร</v>
      </c>
      <c r="D52" s="82">
        <f t="shared" si="4"/>
        <v>5</v>
      </c>
      <c r="E52" s="153"/>
      <c r="F52" s="153"/>
      <c r="G52" s="76">
        <v>0</v>
      </c>
      <c r="H52" s="76">
        <v>0</v>
      </c>
      <c r="I52" s="76">
        <v>0</v>
      </c>
      <c r="J52" s="76">
        <v>0</v>
      </c>
      <c r="K52" s="76">
        <v>0</v>
      </c>
      <c r="L52" s="153"/>
      <c r="M52" s="153"/>
      <c r="N52" s="76">
        <v>0</v>
      </c>
      <c r="O52" s="76">
        <v>0</v>
      </c>
      <c r="P52" s="76">
        <v>0</v>
      </c>
      <c r="Q52" s="76">
        <v>0</v>
      </c>
      <c r="R52" s="76">
        <v>0</v>
      </c>
      <c r="S52" s="153"/>
      <c r="T52" s="153"/>
      <c r="U52" s="76">
        <v>0</v>
      </c>
      <c r="V52" s="76">
        <v>0</v>
      </c>
      <c r="W52" s="76">
        <v>0</v>
      </c>
      <c r="X52" s="76">
        <v>0</v>
      </c>
      <c r="Y52" s="76">
        <v>0</v>
      </c>
      <c r="Z52" s="153"/>
      <c r="AA52" s="153"/>
      <c r="AB52" s="76">
        <v>0</v>
      </c>
      <c r="AC52" s="76">
        <v>0</v>
      </c>
      <c r="AD52" s="76">
        <v>0</v>
      </c>
      <c r="AE52" s="76">
        <v>0</v>
      </c>
      <c r="AF52" s="153"/>
      <c r="AG52" s="153"/>
      <c r="AH52" s="153"/>
      <c r="AI52" s="34">
        <v>0</v>
      </c>
      <c r="AJ52" s="127">
        <f t="shared" si="5"/>
        <v>5</v>
      </c>
      <c r="AK52" s="36"/>
    </row>
    <row r="53" spans="2:37" s="24" customFormat="1" ht="23.1" customHeight="1">
      <c r="B53" s="32" t="s">
        <v>11</v>
      </c>
      <c r="C53" s="27" t="str">
        <f t="shared" si="3"/>
        <v>เด็กชายธนพล     หอมกลาง</v>
      </c>
      <c r="D53" s="82">
        <f t="shared" si="4"/>
        <v>40</v>
      </c>
      <c r="E53" s="153"/>
      <c r="F53" s="153"/>
      <c r="G53" s="76">
        <v>0</v>
      </c>
      <c r="H53" s="76">
        <v>0</v>
      </c>
      <c r="I53" s="76">
        <v>0</v>
      </c>
      <c r="J53" s="76">
        <v>17</v>
      </c>
      <c r="K53" s="76">
        <v>0</v>
      </c>
      <c r="L53" s="153"/>
      <c r="M53" s="153"/>
      <c r="N53" s="76">
        <v>0</v>
      </c>
      <c r="O53" s="76">
        <v>0</v>
      </c>
      <c r="P53" s="76">
        <v>0</v>
      </c>
      <c r="Q53" s="76">
        <v>0</v>
      </c>
      <c r="R53" s="76">
        <v>0</v>
      </c>
      <c r="S53" s="153"/>
      <c r="T53" s="153"/>
      <c r="U53" s="76">
        <v>0</v>
      </c>
      <c r="V53" s="76">
        <v>0</v>
      </c>
      <c r="W53" s="76">
        <v>0</v>
      </c>
      <c r="X53" s="76">
        <v>0</v>
      </c>
      <c r="Y53" s="76">
        <v>10</v>
      </c>
      <c r="Z53" s="153"/>
      <c r="AA53" s="153"/>
      <c r="AB53" s="76">
        <v>0</v>
      </c>
      <c r="AC53" s="76">
        <v>15</v>
      </c>
      <c r="AD53" s="76">
        <v>0</v>
      </c>
      <c r="AE53" s="76">
        <v>0</v>
      </c>
      <c r="AF53" s="153"/>
      <c r="AG53" s="153"/>
      <c r="AH53" s="153"/>
      <c r="AI53" s="34">
        <v>0</v>
      </c>
      <c r="AJ53" s="127">
        <f t="shared" si="5"/>
        <v>82</v>
      </c>
      <c r="AK53" s="36"/>
    </row>
    <row r="54" spans="2:37" s="24" customFormat="1" ht="23.1" customHeight="1">
      <c r="B54" s="32" t="s">
        <v>12</v>
      </c>
      <c r="C54" s="27" t="str">
        <f t="shared" si="3"/>
        <v>เด็กชายอภินันท์   จำปาล่า</v>
      </c>
      <c r="D54" s="82">
        <f t="shared" si="4"/>
        <v>39</v>
      </c>
      <c r="E54" s="153"/>
      <c r="F54" s="153"/>
      <c r="G54" s="76">
        <v>0</v>
      </c>
      <c r="H54" s="76">
        <v>0</v>
      </c>
      <c r="I54" s="76">
        <v>0</v>
      </c>
      <c r="J54" s="76">
        <v>0</v>
      </c>
      <c r="K54" s="76">
        <v>0</v>
      </c>
      <c r="L54" s="153"/>
      <c r="M54" s="153"/>
      <c r="N54" s="76">
        <v>0</v>
      </c>
      <c r="O54" s="76">
        <v>0</v>
      </c>
      <c r="P54" s="76">
        <v>0</v>
      </c>
      <c r="Q54" s="76">
        <v>0</v>
      </c>
      <c r="R54" s="76">
        <v>10</v>
      </c>
      <c r="S54" s="153"/>
      <c r="T54" s="153"/>
      <c r="U54" s="76">
        <v>10</v>
      </c>
      <c r="V54" s="76">
        <v>5</v>
      </c>
      <c r="W54" s="76">
        <v>0</v>
      </c>
      <c r="X54" s="76">
        <v>0</v>
      </c>
      <c r="Y54" s="76">
        <v>15</v>
      </c>
      <c r="Z54" s="153"/>
      <c r="AA54" s="153"/>
      <c r="AB54" s="76">
        <v>0</v>
      </c>
      <c r="AC54" s="76">
        <v>0</v>
      </c>
      <c r="AD54" s="76">
        <v>10</v>
      </c>
      <c r="AE54" s="76">
        <v>0</v>
      </c>
      <c r="AF54" s="153"/>
      <c r="AG54" s="153"/>
      <c r="AH54" s="153"/>
      <c r="AI54" s="34">
        <v>0</v>
      </c>
      <c r="AJ54" s="127">
        <f t="shared" si="5"/>
        <v>89</v>
      </c>
      <c r="AK54" s="36"/>
    </row>
    <row r="55" spans="2:37" s="24" customFormat="1" ht="23.1" customHeight="1">
      <c r="B55" s="32" t="s">
        <v>13</v>
      </c>
      <c r="C55" s="27" t="str">
        <f t="shared" si="3"/>
        <v>เด็กชายเมธาภูมิ  รอดโฉม</v>
      </c>
      <c r="D55" s="82">
        <f t="shared" si="4"/>
        <v>180</v>
      </c>
      <c r="E55" s="153"/>
      <c r="F55" s="153"/>
      <c r="G55" s="76">
        <v>0</v>
      </c>
      <c r="H55" s="76">
        <v>0</v>
      </c>
      <c r="I55" s="76">
        <v>0</v>
      </c>
      <c r="J55" s="76">
        <v>20</v>
      </c>
      <c r="K55" s="76">
        <v>0</v>
      </c>
      <c r="L55" s="153"/>
      <c r="M55" s="153"/>
      <c r="N55" s="76">
        <v>0</v>
      </c>
      <c r="O55" s="76">
        <v>0</v>
      </c>
      <c r="P55" s="76">
        <v>0</v>
      </c>
      <c r="Q55" s="76">
        <v>30</v>
      </c>
      <c r="R55" s="76">
        <v>20</v>
      </c>
      <c r="S55" s="153"/>
      <c r="T55" s="153"/>
      <c r="U55" s="76">
        <v>0</v>
      </c>
      <c r="V55" s="76">
        <v>35</v>
      </c>
      <c r="W55" s="76">
        <v>0</v>
      </c>
      <c r="X55" s="76">
        <v>0</v>
      </c>
      <c r="Y55" s="76">
        <v>0</v>
      </c>
      <c r="Z55" s="153"/>
      <c r="AA55" s="153"/>
      <c r="AB55" s="76">
        <v>0</v>
      </c>
      <c r="AC55" s="76">
        <v>25</v>
      </c>
      <c r="AD55" s="76">
        <v>0</v>
      </c>
      <c r="AE55" s="76">
        <v>5</v>
      </c>
      <c r="AF55" s="153"/>
      <c r="AG55" s="153"/>
      <c r="AH55" s="153"/>
      <c r="AI55" s="34">
        <v>0</v>
      </c>
      <c r="AJ55" s="127">
        <f t="shared" si="5"/>
        <v>315</v>
      </c>
      <c r="AK55" s="36"/>
    </row>
    <row r="56" spans="2:37" s="24" customFormat="1" ht="23.1" customHeight="1">
      <c r="B56" s="32" t="s">
        <v>14</v>
      </c>
      <c r="C56" s="27" t="str">
        <f t="shared" si="3"/>
        <v>เด็กหญิงนันทิชา   แย้มวัตร</v>
      </c>
      <c r="D56" s="82">
        <f t="shared" si="4"/>
        <v>15</v>
      </c>
      <c r="E56" s="153"/>
      <c r="F56" s="153"/>
      <c r="G56" s="76">
        <v>0</v>
      </c>
      <c r="H56" s="76">
        <v>0</v>
      </c>
      <c r="I56" s="76">
        <v>0</v>
      </c>
      <c r="J56" s="76">
        <v>0</v>
      </c>
      <c r="K56" s="76">
        <v>0</v>
      </c>
      <c r="L56" s="153"/>
      <c r="M56" s="153"/>
      <c r="N56" s="76">
        <v>0</v>
      </c>
      <c r="O56" s="76">
        <v>5</v>
      </c>
      <c r="P56" s="76">
        <v>0</v>
      </c>
      <c r="Q56" s="76">
        <v>0</v>
      </c>
      <c r="R56" s="76">
        <v>0</v>
      </c>
      <c r="S56" s="153"/>
      <c r="T56" s="153"/>
      <c r="U56" s="76">
        <v>5</v>
      </c>
      <c r="V56" s="76">
        <v>0</v>
      </c>
      <c r="W56" s="76">
        <v>0</v>
      </c>
      <c r="X56" s="76">
        <v>0</v>
      </c>
      <c r="Y56" s="76">
        <v>10</v>
      </c>
      <c r="Z56" s="153"/>
      <c r="AA56" s="153"/>
      <c r="AB56" s="76">
        <v>0</v>
      </c>
      <c r="AC56" s="76">
        <v>20</v>
      </c>
      <c r="AD56" s="76">
        <v>5</v>
      </c>
      <c r="AE56" s="76">
        <v>0</v>
      </c>
      <c r="AF56" s="153"/>
      <c r="AG56" s="153"/>
      <c r="AH56" s="153"/>
      <c r="AI56" s="34">
        <v>0</v>
      </c>
      <c r="AJ56" s="127">
        <f t="shared" si="5"/>
        <v>60</v>
      </c>
      <c r="AK56" s="36"/>
    </row>
    <row r="57" spans="2:37" s="24" customFormat="1" ht="23.1" customHeight="1">
      <c r="B57" s="32"/>
      <c r="C57" s="27"/>
      <c r="D57" s="33"/>
      <c r="E57" s="153"/>
      <c r="F57" s="153"/>
      <c r="G57" s="34">
        <v>0</v>
      </c>
      <c r="H57" s="34">
        <v>0</v>
      </c>
      <c r="I57" s="34">
        <v>0</v>
      </c>
      <c r="J57" s="34">
        <v>0</v>
      </c>
      <c r="K57" s="34">
        <v>0</v>
      </c>
      <c r="L57" s="153"/>
      <c r="M57" s="153"/>
      <c r="N57" s="34">
        <v>0</v>
      </c>
      <c r="O57" s="34">
        <v>0</v>
      </c>
      <c r="P57" s="34">
        <v>0</v>
      </c>
      <c r="Q57" s="34">
        <v>0</v>
      </c>
      <c r="R57" s="34">
        <v>0</v>
      </c>
      <c r="S57" s="153"/>
      <c r="T57" s="153"/>
      <c r="U57" s="34">
        <v>0</v>
      </c>
      <c r="V57" s="34">
        <v>0</v>
      </c>
      <c r="W57" s="34">
        <v>0</v>
      </c>
      <c r="X57" s="34">
        <v>0</v>
      </c>
      <c r="Y57" s="34">
        <v>0</v>
      </c>
      <c r="Z57" s="153"/>
      <c r="AA57" s="153"/>
      <c r="AB57" s="34">
        <v>0</v>
      </c>
      <c r="AC57" s="34">
        <v>0</v>
      </c>
      <c r="AD57" s="34">
        <v>0</v>
      </c>
      <c r="AE57" s="34">
        <v>0</v>
      </c>
      <c r="AF57" s="153"/>
      <c r="AG57" s="153"/>
      <c r="AH57" s="153"/>
      <c r="AI57" s="34">
        <v>0</v>
      </c>
      <c r="AJ57" s="35">
        <f t="shared" ref="AJ57:AJ61" si="6">SUM(D57:AI57)</f>
        <v>0</v>
      </c>
      <c r="AK57" s="36"/>
    </row>
    <row r="58" spans="2:37" s="24" customFormat="1" ht="23.1" customHeight="1">
      <c r="B58" s="32"/>
      <c r="C58" s="27"/>
      <c r="D58" s="33"/>
      <c r="E58" s="153"/>
      <c r="F58" s="153"/>
      <c r="G58" s="34">
        <v>0</v>
      </c>
      <c r="H58" s="34">
        <v>0</v>
      </c>
      <c r="I58" s="34">
        <v>0</v>
      </c>
      <c r="J58" s="34">
        <v>0</v>
      </c>
      <c r="K58" s="34">
        <v>0</v>
      </c>
      <c r="L58" s="153"/>
      <c r="M58" s="153"/>
      <c r="N58" s="34">
        <v>0</v>
      </c>
      <c r="O58" s="34">
        <v>0</v>
      </c>
      <c r="P58" s="34">
        <v>0</v>
      </c>
      <c r="Q58" s="34">
        <v>0</v>
      </c>
      <c r="R58" s="34">
        <v>0</v>
      </c>
      <c r="S58" s="153"/>
      <c r="T58" s="153"/>
      <c r="U58" s="34">
        <v>0</v>
      </c>
      <c r="V58" s="34">
        <v>0</v>
      </c>
      <c r="W58" s="34">
        <v>0</v>
      </c>
      <c r="X58" s="34">
        <v>0</v>
      </c>
      <c r="Y58" s="34">
        <v>0</v>
      </c>
      <c r="Z58" s="153"/>
      <c r="AA58" s="153"/>
      <c r="AB58" s="34">
        <v>0</v>
      </c>
      <c r="AC58" s="34">
        <v>0</v>
      </c>
      <c r="AD58" s="34">
        <v>0</v>
      </c>
      <c r="AE58" s="34">
        <v>0</v>
      </c>
      <c r="AF58" s="153"/>
      <c r="AG58" s="153"/>
      <c r="AH58" s="153"/>
      <c r="AI58" s="34">
        <v>0</v>
      </c>
      <c r="AJ58" s="35">
        <f t="shared" si="6"/>
        <v>0</v>
      </c>
      <c r="AK58" s="36"/>
    </row>
    <row r="59" spans="2:37" s="24" customFormat="1" ht="23.1" customHeight="1">
      <c r="B59" s="32"/>
      <c r="C59" s="27"/>
      <c r="D59" s="37"/>
      <c r="E59" s="153"/>
      <c r="F59" s="153"/>
      <c r="G59" s="21"/>
      <c r="H59" s="21"/>
      <c r="I59" s="21"/>
      <c r="J59" s="21"/>
      <c r="K59" s="21"/>
      <c r="L59" s="153"/>
      <c r="M59" s="153"/>
      <c r="N59" s="34"/>
      <c r="O59" s="34"/>
      <c r="P59" s="34"/>
      <c r="Q59" s="34"/>
      <c r="R59" s="34"/>
      <c r="S59" s="153"/>
      <c r="T59" s="153"/>
      <c r="U59" s="34"/>
      <c r="V59" s="34"/>
      <c r="W59" s="34"/>
      <c r="X59" s="34"/>
      <c r="Y59" s="34"/>
      <c r="Z59" s="153"/>
      <c r="AA59" s="153"/>
      <c r="AB59" s="34"/>
      <c r="AC59" s="34"/>
      <c r="AD59" s="34"/>
      <c r="AE59" s="34"/>
      <c r="AF59" s="153"/>
      <c r="AG59" s="153"/>
      <c r="AH59" s="153"/>
      <c r="AI59" s="34"/>
      <c r="AJ59" s="35">
        <f t="shared" si="6"/>
        <v>0</v>
      </c>
      <c r="AK59" s="36"/>
    </row>
    <row r="60" spans="2:37" s="24" customFormat="1" ht="23.1" customHeight="1">
      <c r="B60" s="32"/>
      <c r="C60" s="27"/>
      <c r="D60" s="37"/>
      <c r="E60" s="153"/>
      <c r="F60" s="153"/>
      <c r="G60" s="21"/>
      <c r="H60" s="21"/>
      <c r="I60" s="21"/>
      <c r="J60" s="21"/>
      <c r="K60" s="21"/>
      <c r="L60" s="153"/>
      <c r="M60" s="153"/>
      <c r="N60" s="34"/>
      <c r="O60" s="34"/>
      <c r="P60" s="34"/>
      <c r="Q60" s="34"/>
      <c r="R60" s="34"/>
      <c r="S60" s="153"/>
      <c r="T60" s="153"/>
      <c r="U60" s="34"/>
      <c r="V60" s="34"/>
      <c r="W60" s="34"/>
      <c r="X60" s="34"/>
      <c r="Y60" s="34"/>
      <c r="Z60" s="153"/>
      <c r="AA60" s="153"/>
      <c r="AB60" s="34"/>
      <c r="AC60" s="34"/>
      <c r="AD60" s="34"/>
      <c r="AE60" s="34"/>
      <c r="AF60" s="153"/>
      <c r="AG60" s="153"/>
      <c r="AH60" s="153"/>
      <c r="AI60" s="34"/>
      <c r="AJ60" s="35">
        <f t="shared" si="6"/>
        <v>0</v>
      </c>
      <c r="AK60" s="36"/>
    </row>
    <row r="61" spans="2:37" s="24" customFormat="1" ht="23.1" customHeight="1">
      <c r="B61" s="32"/>
      <c r="C61" s="27"/>
      <c r="D61" s="37"/>
      <c r="E61" s="153"/>
      <c r="F61" s="153"/>
      <c r="G61" s="21"/>
      <c r="H61" s="21"/>
      <c r="I61" s="21"/>
      <c r="J61" s="21"/>
      <c r="K61" s="21"/>
      <c r="L61" s="153"/>
      <c r="M61" s="153"/>
      <c r="N61" s="34"/>
      <c r="O61" s="34"/>
      <c r="P61" s="34"/>
      <c r="Q61" s="34"/>
      <c r="R61" s="34"/>
      <c r="S61" s="153"/>
      <c r="T61" s="153"/>
      <c r="U61" s="34"/>
      <c r="V61" s="34"/>
      <c r="W61" s="34"/>
      <c r="X61" s="34"/>
      <c r="Y61" s="34"/>
      <c r="Z61" s="153"/>
      <c r="AA61" s="153"/>
      <c r="AB61" s="34"/>
      <c r="AC61" s="34"/>
      <c r="AD61" s="34"/>
      <c r="AE61" s="34"/>
      <c r="AF61" s="153"/>
      <c r="AG61" s="153"/>
      <c r="AH61" s="153"/>
      <c r="AI61" s="34"/>
      <c r="AJ61" s="35">
        <f t="shared" si="6"/>
        <v>0</v>
      </c>
      <c r="AK61" s="36"/>
    </row>
    <row r="62" spans="2:37" ht="24.9" customHeight="1">
      <c r="B62" s="29"/>
      <c r="C62" s="30" t="s">
        <v>20</v>
      </c>
      <c r="D62" s="110"/>
      <c r="E62" s="154"/>
      <c r="F62" s="154"/>
      <c r="G62" s="111">
        <f>SUM(G50:G61)</f>
        <v>0</v>
      </c>
      <c r="H62" s="111">
        <f t="shared" ref="H62:N62" si="7">SUM(H50:H61)</f>
        <v>0</v>
      </c>
      <c r="I62" s="111">
        <f t="shared" si="7"/>
        <v>20</v>
      </c>
      <c r="J62" s="111">
        <f t="shared" si="7"/>
        <v>57</v>
      </c>
      <c r="K62" s="111">
        <f t="shared" si="7"/>
        <v>0</v>
      </c>
      <c r="L62" s="154"/>
      <c r="M62" s="154"/>
      <c r="N62" s="111">
        <f t="shared" si="7"/>
        <v>0</v>
      </c>
      <c r="O62" s="111">
        <f t="shared" ref="O62" si="8">SUM(O50:O61)</f>
        <v>14</v>
      </c>
      <c r="P62" s="111">
        <f t="shared" ref="P62" si="9">SUM(P50:P61)</f>
        <v>0</v>
      </c>
      <c r="Q62" s="111">
        <f t="shared" ref="Q62" si="10">SUM(Q50:Q61)</f>
        <v>45</v>
      </c>
      <c r="R62" s="111">
        <f t="shared" ref="R62" si="11">SUM(R50:R61)</f>
        <v>50</v>
      </c>
      <c r="S62" s="154"/>
      <c r="T62" s="154"/>
      <c r="U62" s="111">
        <f t="shared" ref="U62" si="12">SUM(U50:U61)</f>
        <v>16</v>
      </c>
      <c r="V62" s="111">
        <f t="shared" ref="V62" si="13">SUM(V50:V61)</f>
        <v>40</v>
      </c>
      <c r="W62" s="111">
        <f t="shared" ref="W62" si="14">SUM(W50:W61)</f>
        <v>5</v>
      </c>
      <c r="X62" s="111">
        <f t="shared" ref="X62" si="15">SUM(X50:X61)</f>
        <v>30</v>
      </c>
      <c r="Y62" s="111">
        <f t="shared" ref="Y62" si="16">SUM(Y50:Y61)</f>
        <v>55</v>
      </c>
      <c r="Z62" s="154"/>
      <c r="AA62" s="154"/>
      <c r="AB62" s="111">
        <f t="shared" ref="AB62" si="17">SUM(AB50:AB61)</f>
        <v>0</v>
      </c>
      <c r="AC62" s="111">
        <f t="shared" ref="AC62" si="18">SUM(AC50:AC61)</f>
        <v>60</v>
      </c>
      <c r="AD62" s="111">
        <f t="shared" ref="AD62" si="19">SUM(AD50:AD61)</f>
        <v>35</v>
      </c>
      <c r="AE62" s="111">
        <f t="shared" ref="AE62" si="20">SUM(AE50:AE61)</f>
        <v>31</v>
      </c>
      <c r="AF62" s="154"/>
      <c r="AG62" s="154"/>
      <c r="AH62" s="154"/>
      <c r="AI62" s="111">
        <f t="shared" ref="AI62" si="21">SUM(AI50:AI61)</f>
        <v>0</v>
      </c>
      <c r="AJ62" s="124">
        <f>SUM(AJ50:AJ61)</f>
        <v>909</v>
      </c>
      <c r="AK62" s="36"/>
    </row>
    <row r="63" spans="2:37" ht="24.9" customHeight="1">
      <c r="B63" s="25"/>
    </row>
    <row r="64" spans="2:37" ht="24.9" customHeight="1">
      <c r="D64" s="16" t="s">
        <v>46</v>
      </c>
      <c r="E64" s="16" t="s">
        <v>52</v>
      </c>
      <c r="M64" s="16" t="s">
        <v>48</v>
      </c>
      <c r="W64" s="16" t="s">
        <v>46</v>
      </c>
      <c r="Y64" s="16" t="s">
        <v>53</v>
      </c>
      <c r="AH64" s="16" t="s">
        <v>51</v>
      </c>
    </row>
    <row r="65" spans="2:37" ht="24.9" customHeight="1">
      <c r="E65" s="16" t="str">
        <f>E43</f>
        <v xml:space="preserve">  (นางสาวปวีณา  ปันดวง )</v>
      </c>
      <c r="Y65" s="158" t="str">
        <f>Y21</f>
        <v>(นายสุภาพ  อินทุภูติ)</v>
      </c>
      <c r="Z65" s="158"/>
      <c r="AA65" s="158"/>
      <c r="AB65" s="158"/>
      <c r="AC65" s="158"/>
      <c r="AD65" s="158"/>
      <c r="AE65" s="158"/>
      <c r="AF65" s="158"/>
      <c r="AG65" s="158"/>
    </row>
    <row r="66" spans="2:37" ht="24.9" customHeight="1">
      <c r="E66" s="16" t="s">
        <v>47</v>
      </c>
      <c r="X66" s="16" t="s">
        <v>87</v>
      </c>
    </row>
    <row r="68" spans="2:37" ht="24.9" customHeight="1">
      <c r="B68" s="169" t="str">
        <f>B1</f>
        <v>แบบบันทึกการออมทรัพย์</v>
      </c>
      <c r="C68" s="169"/>
      <c r="D68" s="169"/>
      <c r="E68" s="169"/>
      <c r="F68" s="169"/>
      <c r="G68" s="169"/>
      <c r="H68" s="169"/>
      <c r="I68" s="169"/>
      <c r="J68" s="169"/>
      <c r="K68" s="169"/>
      <c r="L68" s="169"/>
      <c r="M68" s="169"/>
      <c r="N68" s="169"/>
      <c r="O68" s="169"/>
      <c r="P68" s="169"/>
      <c r="Q68" s="169"/>
      <c r="R68" s="169"/>
      <c r="S68" s="169"/>
      <c r="T68" s="169"/>
      <c r="U68" s="169"/>
      <c r="V68" s="169"/>
      <c r="W68" s="169"/>
      <c r="X68" s="169"/>
      <c r="Y68" s="169"/>
      <c r="Z68" s="169"/>
      <c r="AA68" s="169"/>
      <c r="AB68" s="169"/>
      <c r="AC68" s="169"/>
      <c r="AD68" s="169"/>
      <c r="AE68" s="169"/>
      <c r="AF68" s="169"/>
      <c r="AG68" s="169"/>
      <c r="AH68" s="169"/>
      <c r="AI68" s="169"/>
      <c r="AJ68" s="169"/>
      <c r="AK68" s="169"/>
    </row>
    <row r="69" spans="2:37" ht="24.9" customHeight="1">
      <c r="B69" s="169" t="str">
        <f>B2</f>
        <v xml:space="preserve">ชั้นประถมศึกษาปีที่ 6 ปีการศึกษา 2566 โรงเรียนบ้านตระแบกงาม อำเภอบางระกำ จังหวัดพิษณุโลก </v>
      </c>
      <c r="C69" s="169"/>
      <c r="D69" s="169"/>
      <c r="E69" s="169"/>
      <c r="F69" s="169"/>
      <c r="G69" s="169"/>
      <c r="H69" s="169"/>
      <c r="I69" s="169"/>
      <c r="J69" s="169"/>
      <c r="K69" s="169"/>
      <c r="L69" s="169"/>
      <c r="M69" s="169"/>
      <c r="N69" s="169"/>
      <c r="O69" s="169"/>
      <c r="P69" s="169"/>
      <c r="Q69" s="169"/>
      <c r="R69" s="169"/>
      <c r="S69" s="169"/>
      <c r="T69" s="169"/>
      <c r="U69" s="169"/>
      <c r="V69" s="169"/>
      <c r="W69" s="169"/>
      <c r="X69" s="169"/>
      <c r="Y69" s="169"/>
      <c r="Z69" s="169"/>
      <c r="AA69" s="169"/>
      <c r="AB69" s="169"/>
      <c r="AC69" s="169"/>
      <c r="AD69" s="169"/>
      <c r="AE69" s="169"/>
      <c r="AF69" s="169"/>
      <c r="AG69" s="169"/>
      <c r="AH69" s="169"/>
      <c r="AI69" s="169"/>
      <c r="AJ69" s="169"/>
      <c r="AK69" s="169"/>
    </row>
    <row r="70" spans="2:37" ht="24.9" customHeight="1">
      <c r="B70" s="164" t="s">
        <v>75</v>
      </c>
      <c r="C70" s="164"/>
      <c r="D70" s="164"/>
      <c r="E70" s="164"/>
      <c r="F70" s="164"/>
      <c r="G70" s="164"/>
      <c r="H70" s="164"/>
      <c r="I70" s="164"/>
      <c r="J70" s="164"/>
      <c r="K70" s="164"/>
      <c r="L70" s="164"/>
      <c r="M70" s="164"/>
      <c r="N70" s="164"/>
      <c r="O70" s="164"/>
      <c r="P70" s="164"/>
      <c r="Q70" s="164"/>
      <c r="R70" s="164"/>
      <c r="S70" s="164"/>
      <c r="T70" s="164"/>
      <c r="U70" s="164"/>
      <c r="V70" s="164"/>
      <c r="W70" s="164"/>
      <c r="X70" s="164"/>
      <c r="Y70" s="164"/>
      <c r="Z70" s="164"/>
      <c r="AA70" s="164"/>
      <c r="AB70" s="164"/>
      <c r="AC70" s="164"/>
      <c r="AD70" s="164"/>
      <c r="AE70" s="164"/>
      <c r="AF70" s="164"/>
      <c r="AG70" s="164"/>
      <c r="AH70" s="164"/>
      <c r="AI70" s="164"/>
      <c r="AJ70" s="164"/>
      <c r="AK70" s="164"/>
    </row>
    <row r="71" spans="2:37" ht="24.9" customHeight="1">
      <c r="B71" s="159" t="s">
        <v>18</v>
      </c>
      <c r="C71" s="159" t="s">
        <v>22</v>
      </c>
      <c r="D71" s="161" t="s">
        <v>23</v>
      </c>
      <c r="E71" s="160" t="s">
        <v>24</v>
      </c>
      <c r="F71" s="160"/>
      <c r="G71" s="160"/>
      <c r="H71" s="160"/>
      <c r="I71" s="160"/>
      <c r="J71" s="160"/>
      <c r="K71" s="160"/>
      <c r="L71" s="160"/>
      <c r="M71" s="160"/>
      <c r="N71" s="160"/>
      <c r="O71" s="160"/>
      <c r="P71" s="160"/>
      <c r="Q71" s="160"/>
      <c r="R71" s="160"/>
      <c r="S71" s="160"/>
      <c r="T71" s="160"/>
      <c r="U71" s="160"/>
      <c r="V71" s="160"/>
      <c r="W71" s="160"/>
      <c r="X71" s="160"/>
      <c r="Y71" s="160"/>
      <c r="Z71" s="160"/>
      <c r="AA71" s="160"/>
      <c r="AB71" s="160"/>
      <c r="AC71" s="160"/>
      <c r="AD71" s="160"/>
      <c r="AE71" s="160"/>
      <c r="AF71" s="160"/>
      <c r="AG71" s="160"/>
      <c r="AH71" s="160"/>
      <c r="AI71" s="160"/>
      <c r="AJ71" s="159" t="s">
        <v>20</v>
      </c>
      <c r="AK71" s="163" t="s">
        <v>19</v>
      </c>
    </row>
    <row r="72" spans="2:37" ht="24.9" customHeight="1">
      <c r="B72" s="159"/>
      <c r="C72" s="159"/>
      <c r="D72" s="165"/>
      <c r="E72" s="18" t="s">
        <v>8</v>
      </c>
      <c r="F72" s="18" t="s">
        <v>9</v>
      </c>
      <c r="G72" s="18" t="s">
        <v>10</v>
      </c>
      <c r="H72" s="18" t="s">
        <v>11</v>
      </c>
      <c r="I72" s="18" t="s">
        <v>12</v>
      </c>
      <c r="J72" s="18" t="s">
        <v>13</v>
      </c>
      <c r="K72" s="18" t="s">
        <v>14</v>
      </c>
      <c r="L72" s="18" t="s">
        <v>15</v>
      </c>
      <c r="M72" s="18" t="s">
        <v>16</v>
      </c>
      <c r="N72" s="18" t="s">
        <v>17</v>
      </c>
      <c r="O72" s="18" t="s">
        <v>25</v>
      </c>
      <c r="P72" s="18" t="s">
        <v>26</v>
      </c>
      <c r="Q72" s="18" t="s">
        <v>27</v>
      </c>
      <c r="R72" s="18" t="s">
        <v>28</v>
      </c>
      <c r="S72" s="18" t="s">
        <v>29</v>
      </c>
      <c r="T72" s="18" t="s">
        <v>30</v>
      </c>
      <c r="U72" s="18" t="s">
        <v>31</v>
      </c>
      <c r="V72" s="18" t="s">
        <v>32</v>
      </c>
      <c r="W72" s="18" t="s">
        <v>33</v>
      </c>
      <c r="X72" s="18" t="s">
        <v>34</v>
      </c>
      <c r="Y72" s="18" t="s">
        <v>35</v>
      </c>
      <c r="Z72" s="18" t="s">
        <v>36</v>
      </c>
      <c r="AA72" s="18" t="s">
        <v>37</v>
      </c>
      <c r="AB72" s="18" t="s">
        <v>38</v>
      </c>
      <c r="AC72" s="18" t="s">
        <v>39</v>
      </c>
      <c r="AD72" s="18" t="s">
        <v>40</v>
      </c>
      <c r="AE72" s="18" t="s">
        <v>41</v>
      </c>
      <c r="AF72" s="18" t="s">
        <v>42</v>
      </c>
      <c r="AG72" s="18" t="s">
        <v>43</v>
      </c>
      <c r="AH72" s="18" t="s">
        <v>44</v>
      </c>
      <c r="AI72" s="18" t="s">
        <v>45</v>
      </c>
      <c r="AJ72" s="159"/>
      <c r="AK72" s="163"/>
    </row>
    <row r="73" spans="2:37" s="24" customFormat="1" ht="22.5" customHeight="1">
      <c r="B73" s="19" t="s">
        <v>8</v>
      </c>
      <c r="C73" s="27" t="str">
        <f t="shared" ref="C73:C79" si="22">C50</f>
        <v>เด็กชายกัณตภณ  สีสัน</v>
      </c>
      <c r="D73" s="77">
        <f>AJ50</f>
        <v>133</v>
      </c>
      <c r="E73" s="152" t="s">
        <v>60</v>
      </c>
      <c r="F73" s="155" t="s">
        <v>110</v>
      </c>
      <c r="G73" s="76">
        <v>0</v>
      </c>
      <c r="H73" s="76">
        <v>5</v>
      </c>
      <c r="I73" s="152" t="s">
        <v>54</v>
      </c>
      <c r="J73" s="152" t="s">
        <v>55</v>
      </c>
      <c r="K73" s="76">
        <v>0</v>
      </c>
      <c r="L73" s="76">
        <v>0</v>
      </c>
      <c r="M73" s="76">
        <v>0</v>
      </c>
      <c r="N73" s="76">
        <v>0</v>
      </c>
      <c r="O73" s="76">
        <v>0</v>
      </c>
      <c r="P73" s="166" t="s">
        <v>77</v>
      </c>
      <c r="Q73" s="149" t="s">
        <v>55</v>
      </c>
      <c r="R73" s="166" t="s">
        <v>76</v>
      </c>
      <c r="S73" s="76">
        <v>0</v>
      </c>
      <c r="T73" s="76">
        <v>0</v>
      </c>
      <c r="U73" s="76">
        <v>10</v>
      </c>
      <c r="V73" s="76">
        <v>0</v>
      </c>
      <c r="W73" s="149" t="s">
        <v>54</v>
      </c>
      <c r="X73" s="149" t="s">
        <v>55</v>
      </c>
      <c r="Y73" s="21">
        <v>5</v>
      </c>
      <c r="Z73" s="21">
        <v>0</v>
      </c>
      <c r="AA73" s="21">
        <v>0</v>
      </c>
      <c r="AB73" s="21">
        <v>5</v>
      </c>
      <c r="AC73" s="21">
        <v>0</v>
      </c>
      <c r="AD73" s="149" t="s">
        <v>54</v>
      </c>
      <c r="AE73" s="149" t="s">
        <v>55</v>
      </c>
      <c r="AF73" s="21">
        <v>0</v>
      </c>
      <c r="AG73" s="21">
        <v>0</v>
      </c>
      <c r="AH73" s="21">
        <v>5</v>
      </c>
      <c r="AI73" s="21">
        <v>0</v>
      </c>
      <c r="AJ73" s="122">
        <f>SUM(D73:AI73)</f>
        <v>163</v>
      </c>
      <c r="AK73" s="20"/>
    </row>
    <row r="74" spans="2:37" s="24" customFormat="1" ht="22.5" customHeight="1">
      <c r="B74" s="19" t="s">
        <v>9</v>
      </c>
      <c r="C74" s="27" t="str">
        <f t="shared" si="22"/>
        <v>เด็กชายจิรภัทร    ผุดผ่อง</v>
      </c>
      <c r="D74" s="77">
        <f t="shared" ref="D74:D79" si="23">AJ51</f>
        <v>225</v>
      </c>
      <c r="E74" s="153"/>
      <c r="F74" s="156"/>
      <c r="G74" s="76">
        <v>1</v>
      </c>
      <c r="H74" s="76">
        <v>10</v>
      </c>
      <c r="I74" s="153"/>
      <c r="J74" s="153"/>
      <c r="K74" s="76">
        <v>0</v>
      </c>
      <c r="L74" s="76">
        <v>5</v>
      </c>
      <c r="M74" s="76">
        <v>20</v>
      </c>
      <c r="N74" s="76">
        <v>0</v>
      </c>
      <c r="O74" s="76">
        <v>0</v>
      </c>
      <c r="P74" s="167"/>
      <c r="Q74" s="150"/>
      <c r="R74" s="167"/>
      <c r="S74" s="76">
        <v>20</v>
      </c>
      <c r="T74" s="76">
        <v>0</v>
      </c>
      <c r="U74" s="76">
        <v>0</v>
      </c>
      <c r="V74" s="76">
        <v>0</v>
      </c>
      <c r="W74" s="150"/>
      <c r="X74" s="150"/>
      <c r="Y74" s="21">
        <v>20</v>
      </c>
      <c r="Z74" s="21">
        <v>0</v>
      </c>
      <c r="AA74" s="21">
        <v>0</v>
      </c>
      <c r="AB74" s="21">
        <v>0</v>
      </c>
      <c r="AC74" s="21">
        <v>0</v>
      </c>
      <c r="AD74" s="150"/>
      <c r="AE74" s="150"/>
      <c r="AF74" s="21">
        <v>10</v>
      </c>
      <c r="AG74" s="21">
        <v>0</v>
      </c>
      <c r="AH74" s="21">
        <v>30</v>
      </c>
      <c r="AI74" s="21">
        <v>0</v>
      </c>
      <c r="AJ74" s="122">
        <f t="shared" ref="AJ74:AJ79" si="24">SUM(D74:AI74)</f>
        <v>341</v>
      </c>
      <c r="AK74" s="20"/>
    </row>
    <row r="75" spans="2:37" s="24" customFormat="1" ht="22.5" customHeight="1">
      <c r="B75" s="19" t="s">
        <v>10</v>
      </c>
      <c r="C75" s="27" t="str">
        <f t="shared" si="22"/>
        <v>เด็กชายธนกร      บุญเนตร</v>
      </c>
      <c r="D75" s="77">
        <f t="shared" si="23"/>
        <v>5</v>
      </c>
      <c r="E75" s="153"/>
      <c r="F75" s="156"/>
      <c r="G75" s="76">
        <v>0</v>
      </c>
      <c r="H75" s="76">
        <v>0</v>
      </c>
      <c r="I75" s="153"/>
      <c r="J75" s="153"/>
      <c r="K75" s="76">
        <v>0</v>
      </c>
      <c r="L75" s="76">
        <v>0</v>
      </c>
      <c r="M75" s="76">
        <v>0</v>
      </c>
      <c r="N75" s="76">
        <v>0</v>
      </c>
      <c r="O75" s="76">
        <v>0</v>
      </c>
      <c r="P75" s="167"/>
      <c r="Q75" s="150"/>
      <c r="R75" s="167"/>
      <c r="S75" s="76">
        <v>20</v>
      </c>
      <c r="T75" s="76">
        <v>0</v>
      </c>
      <c r="U75" s="76">
        <v>0</v>
      </c>
      <c r="V75" s="76">
        <v>0</v>
      </c>
      <c r="W75" s="150"/>
      <c r="X75" s="150"/>
      <c r="Y75" s="21">
        <v>5</v>
      </c>
      <c r="Z75" s="21">
        <v>0</v>
      </c>
      <c r="AA75" s="21">
        <v>0</v>
      </c>
      <c r="AB75" s="21">
        <v>0</v>
      </c>
      <c r="AC75" s="21">
        <v>0</v>
      </c>
      <c r="AD75" s="150"/>
      <c r="AE75" s="150"/>
      <c r="AF75" s="21">
        <v>0</v>
      </c>
      <c r="AG75" s="21">
        <v>0</v>
      </c>
      <c r="AH75" s="21">
        <v>5</v>
      </c>
      <c r="AI75" s="21">
        <v>0</v>
      </c>
      <c r="AJ75" s="122">
        <f t="shared" si="24"/>
        <v>35</v>
      </c>
      <c r="AK75" s="20"/>
    </row>
    <row r="76" spans="2:37" s="24" customFormat="1" ht="22.5" customHeight="1">
      <c r="B76" s="19" t="s">
        <v>11</v>
      </c>
      <c r="C76" s="27" t="str">
        <f t="shared" si="22"/>
        <v>เด็กชายธนพล     หอมกลาง</v>
      </c>
      <c r="D76" s="77">
        <f t="shared" si="23"/>
        <v>82</v>
      </c>
      <c r="E76" s="153"/>
      <c r="F76" s="156"/>
      <c r="G76" s="76">
        <v>0</v>
      </c>
      <c r="H76" s="76">
        <v>5</v>
      </c>
      <c r="I76" s="153"/>
      <c r="J76" s="153"/>
      <c r="K76" s="76">
        <v>0</v>
      </c>
      <c r="L76" s="76">
        <v>0</v>
      </c>
      <c r="M76" s="76">
        <v>0</v>
      </c>
      <c r="N76" s="76">
        <v>0</v>
      </c>
      <c r="O76" s="76">
        <v>0</v>
      </c>
      <c r="P76" s="167"/>
      <c r="Q76" s="150"/>
      <c r="R76" s="167"/>
      <c r="S76" s="76">
        <v>0</v>
      </c>
      <c r="T76" s="76">
        <v>0</v>
      </c>
      <c r="U76" s="76">
        <v>0</v>
      </c>
      <c r="V76" s="76">
        <v>0</v>
      </c>
      <c r="W76" s="150"/>
      <c r="X76" s="150"/>
      <c r="Y76" s="21">
        <v>40</v>
      </c>
      <c r="Z76" s="21">
        <v>0</v>
      </c>
      <c r="AA76" s="21">
        <v>0</v>
      </c>
      <c r="AB76" s="21">
        <v>20</v>
      </c>
      <c r="AC76" s="21">
        <v>0</v>
      </c>
      <c r="AD76" s="150"/>
      <c r="AE76" s="150"/>
      <c r="AF76" s="21">
        <v>0</v>
      </c>
      <c r="AG76" s="21">
        <v>0</v>
      </c>
      <c r="AH76" s="21">
        <v>20</v>
      </c>
      <c r="AI76" s="21">
        <v>0</v>
      </c>
      <c r="AJ76" s="122">
        <f t="shared" si="24"/>
        <v>167</v>
      </c>
      <c r="AK76" s="20"/>
    </row>
    <row r="77" spans="2:37" s="24" customFormat="1" ht="22.5" customHeight="1">
      <c r="B77" s="19" t="s">
        <v>12</v>
      </c>
      <c r="C77" s="27" t="str">
        <f t="shared" si="22"/>
        <v>เด็กชายอภินันท์   จำปาล่า</v>
      </c>
      <c r="D77" s="77">
        <f t="shared" si="23"/>
        <v>89</v>
      </c>
      <c r="E77" s="153"/>
      <c r="F77" s="156"/>
      <c r="G77" s="76">
        <v>5</v>
      </c>
      <c r="H77" s="76">
        <v>11</v>
      </c>
      <c r="I77" s="153"/>
      <c r="J77" s="153"/>
      <c r="K77" s="76">
        <v>20</v>
      </c>
      <c r="L77" s="76">
        <v>5</v>
      </c>
      <c r="M77" s="76">
        <v>0</v>
      </c>
      <c r="N77" s="76">
        <v>0</v>
      </c>
      <c r="O77" s="76">
        <v>0</v>
      </c>
      <c r="P77" s="167"/>
      <c r="Q77" s="150"/>
      <c r="R77" s="167"/>
      <c r="S77" s="76">
        <v>20</v>
      </c>
      <c r="T77" s="76">
        <v>0</v>
      </c>
      <c r="U77" s="76">
        <v>0</v>
      </c>
      <c r="V77" s="76">
        <v>0</v>
      </c>
      <c r="W77" s="150"/>
      <c r="X77" s="150"/>
      <c r="Y77" s="21">
        <v>20</v>
      </c>
      <c r="Z77" s="21">
        <v>0</v>
      </c>
      <c r="AA77" s="21">
        <v>2</v>
      </c>
      <c r="AB77" s="21">
        <v>30</v>
      </c>
      <c r="AC77" s="21">
        <v>25</v>
      </c>
      <c r="AD77" s="150"/>
      <c r="AE77" s="150"/>
      <c r="AF77" s="21">
        <v>20</v>
      </c>
      <c r="AG77" s="21">
        <v>0</v>
      </c>
      <c r="AH77" s="21">
        <v>18</v>
      </c>
      <c r="AI77" s="21">
        <v>0</v>
      </c>
      <c r="AJ77" s="122">
        <f t="shared" si="24"/>
        <v>265</v>
      </c>
      <c r="AK77" s="20"/>
    </row>
    <row r="78" spans="2:37" s="24" customFormat="1" ht="22.5" customHeight="1">
      <c r="B78" s="19" t="s">
        <v>13</v>
      </c>
      <c r="C78" s="27" t="str">
        <f t="shared" si="22"/>
        <v>เด็กชายเมธาภูมิ  รอดโฉม</v>
      </c>
      <c r="D78" s="77">
        <f t="shared" si="23"/>
        <v>315</v>
      </c>
      <c r="E78" s="153"/>
      <c r="F78" s="156"/>
      <c r="G78" s="76">
        <v>1</v>
      </c>
      <c r="H78" s="76">
        <v>0</v>
      </c>
      <c r="I78" s="153"/>
      <c r="J78" s="153"/>
      <c r="K78" s="76">
        <v>1</v>
      </c>
      <c r="L78" s="76">
        <v>25</v>
      </c>
      <c r="M78" s="76">
        <v>29</v>
      </c>
      <c r="N78" s="76">
        <v>18</v>
      </c>
      <c r="O78" s="76">
        <v>0</v>
      </c>
      <c r="P78" s="167"/>
      <c r="Q78" s="150"/>
      <c r="R78" s="167"/>
      <c r="S78" s="76">
        <v>35</v>
      </c>
      <c r="T78" s="76">
        <v>0</v>
      </c>
      <c r="U78" s="76">
        <v>0</v>
      </c>
      <c r="V78" s="76">
        <v>0</v>
      </c>
      <c r="W78" s="150"/>
      <c r="X78" s="150"/>
      <c r="Y78" s="21">
        <v>35</v>
      </c>
      <c r="Z78" s="21">
        <v>0</v>
      </c>
      <c r="AA78" s="21">
        <v>30</v>
      </c>
      <c r="AB78" s="21">
        <v>20</v>
      </c>
      <c r="AC78" s="21">
        <v>15</v>
      </c>
      <c r="AD78" s="150"/>
      <c r="AE78" s="150"/>
      <c r="AF78" s="21">
        <v>30</v>
      </c>
      <c r="AG78" s="21">
        <v>0</v>
      </c>
      <c r="AH78" s="21">
        <v>20</v>
      </c>
      <c r="AI78" s="21">
        <v>0</v>
      </c>
      <c r="AJ78" s="122">
        <f t="shared" si="24"/>
        <v>574</v>
      </c>
      <c r="AK78" s="20"/>
    </row>
    <row r="79" spans="2:37" s="24" customFormat="1" ht="22.5" customHeight="1">
      <c r="B79" s="19" t="s">
        <v>14</v>
      </c>
      <c r="C79" s="27" t="str">
        <f t="shared" si="22"/>
        <v>เด็กหญิงนันทิชา   แย้มวัตร</v>
      </c>
      <c r="D79" s="77">
        <f t="shared" si="23"/>
        <v>60</v>
      </c>
      <c r="E79" s="153"/>
      <c r="F79" s="156"/>
      <c r="G79" s="76">
        <v>0</v>
      </c>
      <c r="H79" s="76">
        <v>0</v>
      </c>
      <c r="I79" s="153"/>
      <c r="J79" s="153"/>
      <c r="K79" s="76">
        <v>0</v>
      </c>
      <c r="L79" s="76">
        <v>5</v>
      </c>
      <c r="M79" s="76">
        <v>5</v>
      </c>
      <c r="N79" s="76">
        <v>0</v>
      </c>
      <c r="O79" s="76">
        <v>0</v>
      </c>
      <c r="P79" s="167"/>
      <c r="Q79" s="150"/>
      <c r="R79" s="167"/>
      <c r="S79" s="76">
        <v>0</v>
      </c>
      <c r="T79" s="76">
        <v>0</v>
      </c>
      <c r="U79" s="76">
        <v>5</v>
      </c>
      <c r="V79" s="76">
        <v>0</v>
      </c>
      <c r="W79" s="150"/>
      <c r="X79" s="150"/>
      <c r="Y79" s="21">
        <v>5</v>
      </c>
      <c r="Z79" s="21">
        <v>0</v>
      </c>
      <c r="AA79" s="21">
        <v>0</v>
      </c>
      <c r="AB79" s="21">
        <v>0</v>
      </c>
      <c r="AC79" s="21">
        <v>0</v>
      </c>
      <c r="AD79" s="150"/>
      <c r="AE79" s="150"/>
      <c r="AF79" s="21">
        <v>5</v>
      </c>
      <c r="AG79" s="21">
        <v>0</v>
      </c>
      <c r="AH79" s="21">
        <v>5</v>
      </c>
      <c r="AI79" s="21">
        <v>0</v>
      </c>
      <c r="AJ79" s="122">
        <f t="shared" si="24"/>
        <v>90</v>
      </c>
      <c r="AK79" s="20"/>
    </row>
    <row r="80" spans="2:37" s="24" customFormat="1" ht="22.5" customHeight="1">
      <c r="B80" s="19"/>
      <c r="C80" s="27"/>
      <c r="D80" s="35">
        <f t="shared" ref="D80:D81" si="25">AJ57</f>
        <v>0</v>
      </c>
      <c r="E80" s="153"/>
      <c r="F80" s="156"/>
      <c r="G80" s="76"/>
      <c r="H80" s="76"/>
      <c r="I80" s="153"/>
      <c r="J80" s="153"/>
      <c r="K80" s="76"/>
      <c r="L80" s="76"/>
      <c r="M80" s="76"/>
      <c r="N80" s="76"/>
      <c r="O80" s="76"/>
      <c r="P80" s="167"/>
      <c r="Q80" s="150"/>
      <c r="R80" s="167"/>
      <c r="S80" s="76"/>
      <c r="T80" s="76"/>
      <c r="U80" s="76"/>
      <c r="V80" s="76"/>
      <c r="W80" s="150"/>
      <c r="X80" s="150"/>
      <c r="Y80" s="34">
        <v>0</v>
      </c>
      <c r="Z80" s="21"/>
      <c r="AA80" s="21"/>
      <c r="AB80" s="21"/>
      <c r="AC80" s="21"/>
      <c r="AD80" s="150"/>
      <c r="AE80" s="150"/>
      <c r="AF80" s="21"/>
      <c r="AG80" s="21"/>
      <c r="AH80" s="21"/>
      <c r="AI80" s="21"/>
      <c r="AJ80" s="123"/>
      <c r="AK80" s="20"/>
    </row>
    <row r="81" spans="2:39" s="24" customFormat="1" ht="22.5" customHeight="1">
      <c r="B81" s="19"/>
      <c r="C81" s="27"/>
      <c r="D81" s="35">
        <f t="shared" si="25"/>
        <v>0</v>
      </c>
      <c r="E81" s="153"/>
      <c r="F81" s="156"/>
      <c r="G81" s="76"/>
      <c r="H81" s="76"/>
      <c r="I81" s="153"/>
      <c r="J81" s="153"/>
      <c r="K81" s="76"/>
      <c r="L81" s="76"/>
      <c r="M81" s="76"/>
      <c r="N81" s="76"/>
      <c r="O81" s="76"/>
      <c r="P81" s="167"/>
      <c r="Q81" s="150"/>
      <c r="R81" s="167"/>
      <c r="S81" s="34"/>
      <c r="T81" s="34"/>
      <c r="U81" s="34"/>
      <c r="V81" s="34"/>
      <c r="W81" s="150"/>
      <c r="X81" s="150"/>
      <c r="Y81" s="34"/>
      <c r="Z81" s="21"/>
      <c r="AA81" s="21"/>
      <c r="AB81" s="21"/>
      <c r="AC81" s="21"/>
      <c r="AD81" s="150"/>
      <c r="AE81" s="150"/>
      <c r="AF81" s="21"/>
      <c r="AG81" s="21"/>
      <c r="AH81" s="21"/>
      <c r="AI81" s="21"/>
      <c r="AJ81" s="123"/>
      <c r="AK81" s="20"/>
    </row>
    <row r="82" spans="2:39" s="24" customFormat="1" ht="22.5" customHeight="1">
      <c r="B82" s="19"/>
      <c r="C82" s="27"/>
      <c r="D82" s="38"/>
      <c r="E82" s="153"/>
      <c r="F82" s="156"/>
      <c r="G82" s="76"/>
      <c r="H82" s="76"/>
      <c r="I82" s="153"/>
      <c r="J82" s="153"/>
      <c r="K82" s="76"/>
      <c r="L82" s="76"/>
      <c r="M82" s="76"/>
      <c r="N82" s="76"/>
      <c r="O82" s="76"/>
      <c r="P82" s="167"/>
      <c r="Q82" s="150"/>
      <c r="R82" s="167"/>
      <c r="S82" s="34"/>
      <c r="T82" s="34"/>
      <c r="U82" s="34"/>
      <c r="V82" s="34"/>
      <c r="W82" s="150"/>
      <c r="X82" s="150"/>
      <c r="Y82" s="34"/>
      <c r="Z82" s="21"/>
      <c r="AA82" s="21"/>
      <c r="AB82" s="21"/>
      <c r="AC82" s="21"/>
      <c r="AD82" s="150"/>
      <c r="AE82" s="150"/>
      <c r="AF82" s="21"/>
      <c r="AG82" s="21"/>
      <c r="AH82" s="21"/>
      <c r="AI82" s="21"/>
      <c r="AJ82" s="123"/>
      <c r="AK82" s="20"/>
    </row>
    <row r="83" spans="2:39" s="24" customFormat="1" ht="22.5" customHeight="1">
      <c r="B83" s="19"/>
      <c r="C83" s="27"/>
      <c r="D83" s="38"/>
      <c r="E83" s="153"/>
      <c r="F83" s="156"/>
      <c r="G83" s="76"/>
      <c r="H83" s="76"/>
      <c r="I83" s="153"/>
      <c r="J83" s="153"/>
      <c r="K83" s="76"/>
      <c r="L83" s="76"/>
      <c r="M83" s="76"/>
      <c r="N83" s="76"/>
      <c r="O83" s="76"/>
      <c r="P83" s="167"/>
      <c r="Q83" s="150"/>
      <c r="R83" s="167"/>
      <c r="S83" s="34"/>
      <c r="T83" s="34"/>
      <c r="U83" s="34"/>
      <c r="V83" s="34"/>
      <c r="W83" s="150"/>
      <c r="X83" s="150"/>
      <c r="Y83" s="34"/>
      <c r="Z83" s="21"/>
      <c r="AA83" s="21"/>
      <c r="AB83" s="21"/>
      <c r="AC83" s="21"/>
      <c r="AD83" s="150"/>
      <c r="AE83" s="150"/>
      <c r="AF83" s="21"/>
      <c r="AG83" s="21"/>
      <c r="AH83" s="21"/>
      <c r="AI83" s="21"/>
      <c r="AJ83" s="123"/>
      <c r="AK83" s="20"/>
    </row>
    <row r="84" spans="2:39" s="24" customFormat="1" ht="22.5" customHeight="1">
      <c r="B84" s="19"/>
      <c r="C84" s="27"/>
      <c r="D84" s="38"/>
      <c r="E84" s="153"/>
      <c r="F84" s="156"/>
      <c r="G84" s="76"/>
      <c r="H84" s="76"/>
      <c r="I84" s="153"/>
      <c r="J84" s="153"/>
      <c r="K84" s="76"/>
      <c r="L84" s="76"/>
      <c r="M84" s="76"/>
      <c r="N84" s="76"/>
      <c r="O84" s="76"/>
      <c r="P84" s="167"/>
      <c r="Q84" s="150"/>
      <c r="R84" s="167"/>
      <c r="S84" s="34"/>
      <c r="T84" s="34"/>
      <c r="U84" s="34"/>
      <c r="V84" s="34"/>
      <c r="W84" s="150"/>
      <c r="X84" s="150"/>
      <c r="Y84" s="34"/>
      <c r="Z84" s="21"/>
      <c r="AA84" s="21"/>
      <c r="AB84" s="21"/>
      <c r="AC84" s="21"/>
      <c r="AD84" s="150"/>
      <c r="AE84" s="150"/>
      <c r="AF84" s="21"/>
      <c r="AG84" s="21"/>
      <c r="AH84" s="21"/>
      <c r="AI84" s="21"/>
      <c r="AJ84" s="123"/>
      <c r="AK84" s="20"/>
    </row>
    <row r="85" spans="2:39" ht="22.5" customHeight="1">
      <c r="B85" s="29"/>
      <c r="C85" s="30" t="s">
        <v>20</v>
      </c>
      <c r="D85" s="78"/>
      <c r="E85" s="154"/>
      <c r="F85" s="157"/>
      <c r="G85" s="39">
        <f>SUM(G73:G84)</f>
        <v>7</v>
      </c>
      <c r="H85" s="39">
        <f t="shared" ref="H85" si="26">SUM(H73:H84)</f>
        <v>31</v>
      </c>
      <c r="I85" s="154"/>
      <c r="J85" s="154"/>
      <c r="K85" s="39">
        <f t="shared" ref="K85:L85" si="27">SUM(K73:K84)</f>
        <v>21</v>
      </c>
      <c r="L85" s="39">
        <f t="shared" si="27"/>
        <v>40</v>
      </c>
      <c r="M85" s="39">
        <f t="shared" ref="M85" si="28">SUM(M73:M84)</f>
        <v>54</v>
      </c>
      <c r="N85" s="39">
        <f t="shared" ref="N85" si="29">SUM(N73:N84)</f>
        <v>18</v>
      </c>
      <c r="O85" s="39">
        <f t="shared" ref="O85" si="30">SUM(O73:O84)</f>
        <v>0</v>
      </c>
      <c r="P85" s="168"/>
      <c r="Q85" s="151"/>
      <c r="R85" s="168"/>
      <c r="S85" s="39">
        <f t="shared" ref="S85" si="31">SUM(S73:S84)</f>
        <v>95</v>
      </c>
      <c r="T85" s="39">
        <f t="shared" ref="T85" si="32">SUM(T73:T84)</f>
        <v>0</v>
      </c>
      <c r="U85" s="39">
        <f t="shared" ref="U85" si="33">SUM(U73:U84)</f>
        <v>15</v>
      </c>
      <c r="V85" s="39">
        <f t="shared" ref="V85" si="34">SUM(V73:V84)</f>
        <v>0</v>
      </c>
      <c r="W85" s="151"/>
      <c r="X85" s="151"/>
      <c r="Y85" s="39">
        <f t="shared" ref="Y85" si="35">SUM(Y73:Y84)</f>
        <v>130</v>
      </c>
      <c r="Z85" s="39">
        <f t="shared" ref="Z85" si="36">SUM(Z73:Z84)</f>
        <v>0</v>
      </c>
      <c r="AA85" s="39">
        <f t="shared" ref="AA85" si="37">SUM(AA73:AA84)</f>
        <v>32</v>
      </c>
      <c r="AB85" s="39">
        <f t="shared" ref="AB85" si="38">SUM(AB73:AB84)</f>
        <v>75</v>
      </c>
      <c r="AC85" s="39">
        <f t="shared" ref="AC85" si="39">SUM(AC73:AC84)</f>
        <v>40</v>
      </c>
      <c r="AD85" s="151"/>
      <c r="AE85" s="151"/>
      <c r="AF85" s="39">
        <f t="shared" ref="AF85" si="40">SUM(AF73:AF84)</f>
        <v>65</v>
      </c>
      <c r="AG85" s="39">
        <f t="shared" ref="AG85" si="41">SUM(AG73:AG84)</f>
        <v>0</v>
      </c>
      <c r="AH85" s="39">
        <f t="shared" ref="AH85" si="42">SUM(AH73:AH84)</f>
        <v>103</v>
      </c>
      <c r="AI85" s="39">
        <f t="shared" ref="AI85" si="43">SUM(AI73:AI84)</f>
        <v>0</v>
      </c>
      <c r="AJ85" s="132">
        <f>SUM(AJ73:AJ84)</f>
        <v>1635</v>
      </c>
      <c r="AK85" s="31"/>
    </row>
    <row r="86" spans="2:39" ht="24.9" customHeight="1">
      <c r="B86" s="25"/>
    </row>
    <row r="87" spans="2:39" ht="24.9" customHeight="1">
      <c r="D87" s="16" t="s">
        <v>46</v>
      </c>
      <c r="E87" s="16" t="s">
        <v>52</v>
      </c>
      <c r="M87" s="16" t="s">
        <v>48</v>
      </c>
      <c r="W87" s="16" t="s">
        <v>46</v>
      </c>
      <c r="Y87" s="16" t="s">
        <v>53</v>
      </c>
      <c r="AH87" s="16" t="s">
        <v>51</v>
      </c>
    </row>
    <row r="88" spans="2:39" ht="24.9" customHeight="1">
      <c r="E88" s="16" t="str">
        <f>E65</f>
        <v xml:space="preserve">  (นางสาวปวีณา  ปันดวง )</v>
      </c>
      <c r="Y88" s="158" t="str">
        <f>Y21</f>
        <v>(นายสุภาพ  อินทุภูติ)</v>
      </c>
      <c r="Z88" s="158"/>
      <c r="AA88" s="158"/>
      <c r="AB88" s="158"/>
      <c r="AC88" s="158"/>
      <c r="AD88" s="158"/>
      <c r="AE88" s="158"/>
      <c r="AF88" s="158"/>
      <c r="AG88" s="158"/>
    </row>
    <row r="89" spans="2:39" ht="24.9" customHeight="1">
      <c r="E89" s="16" t="s">
        <v>47</v>
      </c>
      <c r="X89" s="16" t="s">
        <v>93</v>
      </c>
    </row>
    <row r="92" spans="2:39" ht="24.9" customHeight="1">
      <c r="B92" s="169" t="str">
        <f>B1</f>
        <v>แบบบันทึกการออมทรัพย์</v>
      </c>
      <c r="C92" s="169"/>
      <c r="D92" s="169"/>
      <c r="E92" s="169"/>
      <c r="F92" s="169"/>
      <c r="G92" s="169"/>
      <c r="H92" s="169"/>
      <c r="I92" s="169"/>
      <c r="J92" s="169"/>
      <c r="K92" s="169"/>
      <c r="L92" s="169"/>
      <c r="M92" s="169"/>
      <c r="N92" s="169"/>
      <c r="O92" s="169"/>
      <c r="P92" s="169"/>
      <c r="Q92" s="169"/>
      <c r="R92" s="169"/>
      <c r="S92" s="169"/>
      <c r="T92" s="169"/>
      <c r="U92" s="169"/>
      <c r="V92" s="169"/>
      <c r="W92" s="169"/>
      <c r="X92" s="169"/>
      <c r="Y92" s="169"/>
      <c r="Z92" s="169"/>
      <c r="AA92" s="169"/>
      <c r="AB92" s="169"/>
      <c r="AC92" s="169"/>
      <c r="AD92" s="169"/>
      <c r="AE92" s="169"/>
      <c r="AF92" s="169"/>
      <c r="AG92" s="169"/>
      <c r="AH92" s="169"/>
      <c r="AI92" s="169"/>
      <c r="AJ92" s="169"/>
      <c r="AK92" s="169"/>
      <c r="AM92" s="40"/>
    </row>
    <row r="93" spans="2:39" ht="24.9" customHeight="1">
      <c r="B93" s="169" t="str">
        <f>B2</f>
        <v xml:space="preserve">ชั้นประถมศึกษาปีที่ 6 ปีการศึกษา 2566 โรงเรียนบ้านตระแบกงาม อำเภอบางระกำ จังหวัดพิษณุโลก </v>
      </c>
      <c r="C93" s="169"/>
      <c r="D93" s="169"/>
      <c r="E93" s="169"/>
      <c r="F93" s="169"/>
      <c r="G93" s="169"/>
      <c r="H93" s="169"/>
      <c r="I93" s="169"/>
      <c r="J93" s="169"/>
      <c r="K93" s="169"/>
      <c r="L93" s="169"/>
      <c r="M93" s="169"/>
      <c r="N93" s="169"/>
      <c r="O93" s="169"/>
      <c r="P93" s="169"/>
      <c r="Q93" s="169"/>
      <c r="R93" s="169"/>
      <c r="S93" s="169"/>
      <c r="T93" s="169"/>
      <c r="U93" s="169"/>
      <c r="V93" s="169"/>
      <c r="W93" s="169"/>
      <c r="X93" s="169"/>
      <c r="Y93" s="169"/>
      <c r="Z93" s="169"/>
      <c r="AA93" s="169"/>
      <c r="AB93" s="169"/>
      <c r="AC93" s="169"/>
      <c r="AD93" s="169"/>
      <c r="AE93" s="169"/>
      <c r="AF93" s="169"/>
      <c r="AG93" s="169"/>
      <c r="AH93" s="169"/>
      <c r="AI93" s="169"/>
      <c r="AJ93" s="169"/>
      <c r="AK93" s="169"/>
    </row>
    <row r="94" spans="2:39" ht="24.9" customHeight="1">
      <c r="B94" s="164" t="s">
        <v>78</v>
      </c>
      <c r="C94" s="164"/>
      <c r="D94" s="164"/>
      <c r="E94" s="164"/>
      <c r="F94" s="164"/>
      <c r="G94" s="164"/>
      <c r="H94" s="164"/>
      <c r="I94" s="164"/>
      <c r="J94" s="164"/>
      <c r="K94" s="164"/>
      <c r="L94" s="164"/>
      <c r="M94" s="164"/>
      <c r="N94" s="164"/>
      <c r="O94" s="164"/>
      <c r="P94" s="164"/>
      <c r="Q94" s="164"/>
      <c r="R94" s="164"/>
      <c r="S94" s="164"/>
      <c r="T94" s="164"/>
      <c r="U94" s="164"/>
      <c r="V94" s="164"/>
      <c r="W94" s="164"/>
      <c r="X94" s="164"/>
      <c r="Y94" s="164"/>
      <c r="Z94" s="164"/>
      <c r="AA94" s="164"/>
      <c r="AB94" s="164"/>
      <c r="AC94" s="164"/>
      <c r="AD94" s="164"/>
      <c r="AE94" s="164"/>
      <c r="AF94" s="164"/>
      <c r="AG94" s="164"/>
      <c r="AH94" s="164"/>
      <c r="AI94" s="164"/>
      <c r="AJ94" s="164"/>
      <c r="AK94" s="164"/>
    </row>
    <row r="95" spans="2:39" ht="24.9" customHeight="1">
      <c r="B95" s="159" t="s">
        <v>18</v>
      </c>
      <c r="C95" s="159" t="s">
        <v>22</v>
      </c>
      <c r="D95" s="161" t="s">
        <v>23</v>
      </c>
      <c r="E95" s="160" t="s">
        <v>24</v>
      </c>
      <c r="F95" s="160"/>
      <c r="G95" s="160"/>
      <c r="H95" s="160"/>
      <c r="I95" s="160"/>
      <c r="J95" s="160"/>
      <c r="K95" s="160"/>
      <c r="L95" s="160"/>
      <c r="M95" s="160"/>
      <c r="N95" s="160"/>
      <c r="O95" s="160"/>
      <c r="P95" s="160"/>
      <c r="Q95" s="160"/>
      <c r="R95" s="160"/>
      <c r="S95" s="160"/>
      <c r="T95" s="160"/>
      <c r="U95" s="160"/>
      <c r="V95" s="160"/>
      <c r="W95" s="160"/>
      <c r="X95" s="160"/>
      <c r="Y95" s="160"/>
      <c r="Z95" s="160"/>
      <c r="AA95" s="160"/>
      <c r="AB95" s="160"/>
      <c r="AC95" s="160"/>
      <c r="AD95" s="160"/>
      <c r="AE95" s="160"/>
      <c r="AF95" s="160"/>
      <c r="AG95" s="160"/>
      <c r="AH95" s="160"/>
      <c r="AI95" s="160"/>
      <c r="AJ95" s="159" t="s">
        <v>20</v>
      </c>
      <c r="AK95" s="163" t="s">
        <v>19</v>
      </c>
    </row>
    <row r="96" spans="2:39" ht="24.9" customHeight="1">
      <c r="B96" s="159"/>
      <c r="C96" s="159"/>
      <c r="D96" s="162"/>
      <c r="E96" s="18" t="s">
        <v>8</v>
      </c>
      <c r="F96" s="18" t="s">
        <v>9</v>
      </c>
      <c r="G96" s="18" t="s">
        <v>10</v>
      </c>
      <c r="H96" s="18" t="s">
        <v>11</v>
      </c>
      <c r="I96" s="18" t="s">
        <v>12</v>
      </c>
      <c r="J96" s="18" t="s">
        <v>13</v>
      </c>
      <c r="K96" s="18" t="s">
        <v>14</v>
      </c>
      <c r="L96" s="18" t="s">
        <v>15</v>
      </c>
      <c r="M96" s="18" t="s">
        <v>16</v>
      </c>
      <c r="N96" s="18" t="s">
        <v>17</v>
      </c>
      <c r="O96" s="18" t="s">
        <v>25</v>
      </c>
      <c r="P96" s="18" t="s">
        <v>26</v>
      </c>
      <c r="Q96" s="18" t="s">
        <v>27</v>
      </c>
      <c r="R96" s="18" t="s">
        <v>28</v>
      </c>
      <c r="S96" s="18" t="s">
        <v>29</v>
      </c>
      <c r="T96" s="18" t="s">
        <v>30</v>
      </c>
      <c r="U96" s="18" t="s">
        <v>31</v>
      </c>
      <c r="V96" s="18" t="s">
        <v>32</v>
      </c>
      <c r="W96" s="18" t="s">
        <v>33</v>
      </c>
      <c r="X96" s="18" t="s">
        <v>34</v>
      </c>
      <c r="Y96" s="18" t="s">
        <v>35</v>
      </c>
      <c r="Z96" s="18" t="s">
        <v>36</v>
      </c>
      <c r="AA96" s="18" t="s">
        <v>37</v>
      </c>
      <c r="AB96" s="18" t="s">
        <v>38</v>
      </c>
      <c r="AC96" s="18" t="s">
        <v>39</v>
      </c>
      <c r="AD96" s="18" t="s">
        <v>40</v>
      </c>
      <c r="AE96" s="18" t="s">
        <v>41</v>
      </c>
      <c r="AF96" s="18" t="s">
        <v>42</v>
      </c>
      <c r="AG96" s="18" t="s">
        <v>43</v>
      </c>
      <c r="AH96" s="18" t="s">
        <v>44</v>
      </c>
      <c r="AI96" s="26"/>
      <c r="AJ96" s="159"/>
      <c r="AK96" s="163"/>
    </row>
    <row r="97" spans="2:37" s="24" customFormat="1" ht="22.5" customHeight="1">
      <c r="B97" s="19" t="s">
        <v>8</v>
      </c>
      <c r="C97" s="20" t="s">
        <v>105</v>
      </c>
      <c r="D97" s="80">
        <f>AJ73</f>
        <v>163</v>
      </c>
      <c r="E97" s="21">
        <v>5</v>
      </c>
      <c r="F97" s="149" t="s">
        <v>54</v>
      </c>
      <c r="G97" s="149" t="s">
        <v>55</v>
      </c>
      <c r="H97" s="76">
        <v>5</v>
      </c>
      <c r="I97" s="76">
        <v>0</v>
      </c>
      <c r="J97" s="76">
        <v>0</v>
      </c>
      <c r="K97" s="76">
        <v>0</v>
      </c>
      <c r="L97" s="76">
        <v>0</v>
      </c>
      <c r="M97" s="149" t="s">
        <v>54</v>
      </c>
      <c r="N97" s="149" t="s">
        <v>55</v>
      </c>
      <c r="O97" s="21">
        <v>0</v>
      </c>
      <c r="P97" s="21">
        <v>0</v>
      </c>
      <c r="Q97" s="21">
        <v>0</v>
      </c>
      <c r="R97" s="21">
        <v>0</v>
      </c>
      <c r="S97" s="21">
        <v>0</v>
      </c>
      <c r="T97" s="149" t="s">
        <v>54</v>
      </c>
      <c r="U97" s="149" t="s">
        <v>55</v>
      </c>
      <c r="V97" s="21">
        <v>5</v>
      </c>
      <c r="W97" s="21">
        <v>5</v>
      </c>
      <c r="X97" s="21">
        <v>5</v>
      </c>
      <c r="Y97" s="21">
        <v>0</v>
      </c>
      <c r="Z97" s="21">
        <v>2</v>
      </c>
      <c r="AA97" s="149" t="s">
        <v>54</v>
      </c>
      <c r="AB97" s="149" t="s">
        <v>55</v>
      </c>
      <c r="AC97" s="21">
        <v>0</v>
      </c>
      <c r="AD97" s="21">
        <v>3</v>
      </c>
      <c r="AE97" s="21">
        <v>0</v>
      </c>
      <c r="AF97" s="21">
        <v>10</v>
      </c>
      <c r="AG97" s="21">
        <v>0</v>
      </c>
      <c r="AH97" s="149" t="s">
        <v>54</v>
      </c>
      <c r="AI97" s="112"/>
      <c r="AJ97" s="122">
        <f>SUM(D97:AI97)</f>
        <v>203</v>
      </c>
      <c r="AK97" s="23"/>
    </row>
    <row r="98" spans="2:37" s="24" customFormat="1" ht="22.5" customHeight="1">
      <c r="B98" s="19" t="s">
        <v>9</v>
      </c>
      <c r="C98" s="20" t="s">
        <v>96</v>
      </c>
      <c r="D98" s="80">
        <f t="shared" ref="D98:D105" si="44">AJ74</f>
        <v>341</v>
      </c>
      <c r="E98" s="21">
        <v>6</v>
      </c>
      <c r="F98" s="150"/>
      <c r="G98" s="150"/>
      <c r="H98" s="76">
        <v>20</v>
      </c>
      <c r="I98" s="76">
        <v>0</v>
      </c>
      <c r="J98" s="76">
        <v>30</v>
      </c>
      <c r="K98" s="76">
        <v>10</v>
      </c>
      <c r="L98" s="76">
        <v>0</v>
      </c>
      <c r="M98" s="150"/>
      <c r="N98" s="150"/>
      <c r="O98" s="21">
        <v>20</v>
      </c>
      <c r="P98" s="21">
        <v>0</v>
      </c>
      <c r="Q98" s="21">
        <v>0</v>
      </c>
      <c r="R98" s="21">
        <v>0</v>
      </c>
      <c r="S98" s="21">
        <v>0</v>
      </c>
      <c r="T98" s="150"/>
      <c r="U98" s="150"/>
      <c r="V98" s="21">
        <v>9</v>
      </c>
      <c r="W98" s="21">
        <v>0</v>
      </c>
      <c r="X98" s="21">
        <v>20</v>
      </c>
      <c r="Y98" s="21">
        <v>19</v>
      </c>
      <c r="Z98" s="21">
        <v>11</v>
      </c>
      <c r="AA98" s="150"/>
      <c r="AB98" s="150"/>
      <c r="AC98" s="21">
        <v>0</v>
      </c>
      <c r="AD98" s="21">
        <v>10</v>
      </c>
      <c r="AE98" s="21">
        <v>0</v>
      </c>
      <c r="AF98" s="21">
        <v>20</v>
      </c>
      <c r="AG98" s="21">
        <v>0</v>
      </c>
      <c r="AH98" s="150"/>
      <c r="AI98" s="112"/>
      <c r="AJ98" s="122">
        <f t="shared" ref="AJ98:AJ108" si="45">SUM(D98:AI98)</f>
        <v>516</v>
      </c>
      <c r="AK98" s="23"/>
    </row>
    <row r="99" spans="2:37" s="24" customFormat="1" ht="22.5" customHeight="1">
      <c r="B99" s="19" t="s">
        <v>10</v>
      </c>
      <c r="C99" s="20" t="s">
        <v>101</v>
      </c>
      <c r="D99" s="80">
        <f t="shared" si="44"/>
        <v>35</v>
      </c>
      <c r="E99" s="21">
        <v>0</v>
      </c>
      <c r="F99" s="150"/>
      <c r="G99" s="150"/>
      <c r="H99" s="76">
        <v>0</v>
      </c>
      <c r="I99" s="76">
        <v>0</v>
      </c>
      <c r="J99" s="76">
        <v>0</v>
      </c>
      <c r="K99" s="76">
        <v>5</v>
      </c>
      <c r="L99" s="76">
        <v>0</v>
      </c>
      <c r="M99" s="150"/>
      <c r="N99" s="150"/>
      <c r="O99" s="21">
        <v>0</v>
      </c>
      <c r="P99" s="21">
        <v>0</v>
      </c>
      <c r="Q99" s="21">
        <v>0</v>
      </c>
      <c r="R99" s="21">
        <v>0</v>
      </c>
      <c r="S99" s="21">
        <v>0</v>
      </c>
      <c r="T99" s="150"/>
      <c r="U99" s="150"/>
      <c r="V99" s="21">
        <v>0</v>
      </c>
      <c r="W99" s="21">
        <v>5</v>
      </c>
      <c r="X99" s="21">
        <v>0</v>
      </c>
      <c r="Y99" s="21">
        <v>1</v>
      </c>
      <c r="Z99" s="21">
        <v>0</v>
      </c>
      <c r="AA99" s="150"/>
      <c r="AB99" s="150"/>
      <c r="AC99" s="21">
        <v>0</v>
      </c>
      <c r="AD99" s="21">
        <v>0</v>
      </c>
      <c r="AE99" s="21">
        <v>0</v>
      </c>
      <c r="AF99" s="21">
        <v>0</v>
      </c>
      <c r="AG99" s="21">
        <v>0</v>
      </c>
      <c r="AH99" s="150"/>
      <c r="AI99" s="112"/>
      <c r="AJ99" s="122">
        <f t="shared" si="45"/>
        <v>46</v>
      </c>
      <c r="AK99" s="23"/>
    </row>
    <row r="100" spans="2:37" s="24" customFormat="1" ht="22.5" customHeight="1">
      <c r="B100" s="19" t="s">
        <v>11</v>
      </c>
      <c r="C100" s="20" t="s">
        <v>97</v>
      </c>
      <c r="D100" s="80">
        <f t="shared" si="44"/>
        <v>167</v>
      </c>
      <c r="E100" s="21">
        <v>0</v>
      </c>
      <c r="F100" s="150"/>
      <c r="G100" s="150"/>
      <c r="H100" s="76">
        <v>0</v>
      </c>
      <c r="I100" s="76">
        <v>0</v>
      </c>
      <c r="J100" s="76">
        <v>35</v>
      </c>
      <c r="K100" s="76">
        <v>0</v>
      </c>
      <c r="L100" s="76">
        <v>0</v>
      </c>
      <c r="M100" s="150"/>
      <c r="N100" s="150"/>
      <c r="O100" s="21">
        <v>0</v>
      </c>
      <c r="P100" s="21">
        <v>0</v>
      </c>
      <c r="Q100" s="21">
        <v>0</v>
      </c>
      <c r="R100" s="21">
        <v>0</v>
      </c>
      <c r="S100" s="21">
        <v>0</v>
      </c>
      <c r="T100" s="150"/>
      <c r="U100" s="150"/>
      <c r="V100" s="21">
        <v>0</v>
      </c>
      <c r="W100" s="21">
        <v>10</v>
      </c>
      <c r="X100" s="21">
        <v>5</v>
      </c>
      <c r="Y100" s="21">
        <v>10</v>
      </c>
      <c r="Z100" s="21">
        <v>0</v>
      </c>
      <c r="AA100" s="150"/>
      <c r="AB100" s="150"/>
      <c r="AC100" s="21">
        <v>0</v>
      </c>
      <c r="AD100" s="21">
        <v>0</v>
      </c>
      <c r="AE100" s="21">
        <v>0</v>
      </c>
      <c r="AF100" s="21">
        <v>0</v>
      </c>
      <c r="AG100" s="21">
        <v>0</v>
      </c>
      <c r="AH100" s="150"/>
      <c r="AI100" s="112"/>
      <c r="AJ100" s="122">
        <f t="shared" si="45"/>
        <v>227</v>
      </c>
      <c r="AK100" s="23"/>
    </row>
    <row r="101" spans="2:37" s="24" customFormat="1" ht="22.5" customHeight="1">
      <c r="B101" s="19" t="s">
        <v>12</v>
      </c>
      <c r="C101" s="20" t="s">
        <v>99</v>
      </c>
      <c r="D101" s="80">
        <f t="shared" si="44"/>
        <v>265</v>
      </c>
      <c r="E101" s="21">
        <v>0</v>
      </c>
      <c r="F101" s="150"/>
      <c r="G101" s="150"/>
      <c r="H101" s="76">
        <v>5</v>
      </c>
      <c r="I101" s="76">
        <v>0</v>
      </c>
      <c r="J101" s="76">
        <v>0</v>
      </c>
      <c r="K101" s="76">
        <v>40</v>
      </c>
      <c r="L101" s="76">
        <v>0</v>
      </c>
      <c r="M101" s="150"/>
      <c r="N101" s="150"/>
      <c r="O101" s="21">
        <v>20</v>
      </c>
      <c r="P101" s="21">
        <v>0</v>
      </c>
      <c r="Q101" s="21">
        <v>0</v>
      </c>
      <c r="R101" s="21">
        <v>0</v>
      </c>
      <c r="S101" s="21">
        <v>0</v>
      </c>
      <c r="T101" s="150"/>
      <c r="U101" s="150"/>
      <c r="V101" s="21">
        <v>20</v>
      </c>
      <c r="W101" s="21">
        <v>55</v>
      </c>
      <c r="X101" s="21">
        <v>0</v>
      </c>
      <c r="Y101" s="21">
        <v>5</v>
      </c>
      <c r="Z101" s="21">
        <v>15</v>
      </c>
      <c r="AA101" s="150"/>
      <c r="AB101" s="150"/>
      <c r="AC101" s="21">
        <v>0</v>
      </c>
      <c r="AD101" s="21">
        <v>0</v>
      </c>
      <c r="AE101" s="21">
        <v>0</v>
      </c>
      <c r="AF101" s="21">
        <v>5</v>
      </c>
      <c r="AG101" s="21">
        <v>0</v>
      </c>
      <c r="AH101" s="150"/>
      <c r="AI101" s="112"/>
      <c r="AJ101" s="122">
        <f t="shared" si="45"/>
        <v>430</v>
      </c>
      <c r="AK101" s="23"/>
    </row>
    <row r="102" spans="2:37" s="44" customFormat="1" ht="22.5" customHeight="1">
      <c r="B102" s="42" t="s">
        <v>13</v>
      </c>
      <c r="C102" s="20" t="s">
        <v>98</v>
      </c>
      <c r="D102" s="80">
        <f t="shared" si="44"/>
        <v>574</v>
      </c>
      <c r="E102" s="21">
        <v>40</v>
      </c>
      <c r="F102" s="150"/>
      <c r="G102" s="150"/>
      <c r="H102" s="76">
        <v>10</v>
      </c>
      <c r="I102" s="76">
        <v>0</v>
      </c>
      <c r="J102" s="76">
        <v>20</v>
      </c>
      <c r="K102" s="76">
        <v>20</v>
      </c>
      <c r="L102" s="76">
        <v>0</v>
      </c>
      <c r="M102" s="150"/>
      <c r="N102" s="150"/>
      <c r="O102" s="21">
        <v>15</v>
      </c>
      <c r="P102" s="21">
        <v>0</v>
      </c>
      <c r="Q102" s="21">
        <v>0</v>
      </c>
      <c r="R102" s="21">
        <v>0</v>
      </c>
      <c r="S102" s="21">
        <v>0</v>
      </c>
      <c r="T102" s="150"/>
      <c r="U102" s="150"/>
      <c r="V102" s="21">
        <v>20</v>
      </c>
      <c r="W102" s="21">
        <v>5</v>
      </c>
      <c r="X102" s="21">
        <v>25</v>
      </c>
      <c r="Y102" s="21">
        <v>20</v>
      </c>
      <c r="Z102" s="21">
        <v>20</v>
      </c>
      <c r="AA102" s="150"/>
      <c r="AB102" s="150"/>
      <c r="AC102" s="21">
        <v>0</v>
      </c>
      <c r="AD102" s="21">
        <v>0</v>
      </c>
      <c r="AE102" s="21">
        <v>0</v>
      </c>
      <c r="AF102" s="21">
        <v>2</v>
      </c>
      <c r="AG102" s="21">
        <v>0</v>
      </c>
      <c r="AH102" s="150"/>
      <c r="AI102" s="113"/>
      <c r="AJ102" s="122">
        <f t="shared" si="45"/>
        <v>771</v>
      </c>
      <c r="AK102" s="43"/>
    </row>
    <row r="103" spans="2:37" s="24" customFormat="1" ht="22.5" customHeight="1">
      <c r="B103" s="19" t="s">
        <v>14</v>
      </c>
      <c r="C103" s="20" t="s">
        <v>100</v>
      </c>
      <c r="D103" s="80">
        <f t="shared" si="44"/>
        <v>90</v>
      </c>
      <c r="E103" s="21">
        <v>5</v>
      </c>
      <c r="F103" s="150"/>
      <c r="G103" s="150"/>
      <c r="H103" s="76">
        <v>5</v>
      </c>
      <c r="I103" s="76">
        <v>0</v>
      </c>
      <c r="J103" s="76">
        <v>0</v>
      </c>
      <c r="K103" s="76">
        <v>5</v>
      </c>
      <c r="L103" s="76">
        <v>0</v>
      </c>
      <c r="M103" s="150"/>
      <c r="N103" s="150"/>
      <c r="O103" s="21">
        <v>0</v>
      </c>
      <c r="P103" s="21">
        <v>0</v>
      </c>
      <c r="Q103" s="21">
        <v>0</v>
      </c>
      <c r="R103" s="21">
        <v>0</v>
      </c>
      <c r="S103" s="21">
        <v>0</v>
      </c>
      <c r="T103" s="150"/>
      <c r="U103" s="150"/>
      <c r="V103" s="21">
        <v>0</v>
      </c>
      <c r="W103" s="21">
        <v>0</v>
      </c>
      <c r="X103" s="21">
        <v>0</v>
      </c>
      <c r="Y103" s="21">
        <v>10</v>
      </c>
      <c r="Z103" s="21">
        <v>5</v>
      </c>
      <c r="AA103" s="150"/>
      <c r="AB103" s="150"/>
      <c r="AC103" s="21">
        <v>0</v>
      </c>
      <c r="AD103" s="21">
        <v>0</v>
      </c>
      <c r="AE103" s="21">
        <v>0</v>
      </c>
      <c r="AF103" s="21">
        <v>0</v>
      </c>
      <c r="AG103" s="21">
        <v>0</v>
      </c>
      <c r="AH103" s="150"/>
      <c r="AI103" s="112"/>
      <c r="AJ103" s="122">
        <f t="shared" si="45"/>
        <v>120</v>
      </c>
      <c r="AK103" s="23"/>
    </row>
    <row r="104" spans="2:37" s="24" customFormat="1" ht="22.5" customHeight="1">
      <c r="B104" s="19"/>
      <c r="C104" s="27"/>
      <c r="D104" s="35">
        <f t="shared" si="44"/>
        <v>0</v>
      </c>
      <c r="E104" s="34">
        <v>0</v>
      </c>
      <c r="F104" s="150"/>
      <c r="G104" s="150"/>
      <c r="H104" s="34">
        <v>0</v>
      </c>
      <c r="I104" s="34">
        <v>0</v>
      </c>
      <c r="J104" s="34">
        <v>0</v>
      </c>
      <c r="K104" s="34">
        <v>0</v>
      </c>
      <c r="L104" s="34">
        <v>0</v>
      </c>
      <c r="M104" s="150"/>
      <c r="N104" s="150"/>
      <c r="O104" s="21"/>
      <c r="P104" s="21"/>
      <c r="Q104" s="21"/>
      <c r="R104" s="21"/>
      <c r="S104" s="21"/>
      <c r="T104" s="150"/>
      <c r="U104" s="150"/>
      <c r="V104" s="21"/>
      <c r="W104" s="21"/>
      <c r="X104" s="21"/>
      <c r="Y104" s="21"/>
      <c r="Z104" s="21"/>
      <c r="AA104" s="150"/>
      <c r="AB104" s="150"/>
      <c r="AC104" s="21"/>
      <c r="AD104" s="21"/>
      <c r="AE104" s="21"/>
      <c r="AF104" s="21"/>
      <c r="AG104" s="21"/>
      <c r="AH104" s="150"/>
      <c r="AI104" s="112"/>
      <c r="AJ104" s="123"/>
      <c r="AK104" s="23"/>
    </row>
    <row r="105" spans="2:37" s="24" customFormat="1" ht="22.5" customHeight="1">
      <c r="B105" s="19"/>
      <c r="C105" s="27"/>
      <c r="D105" s="35">
        <f t="shared" si="44"/>
        <v>0</v>
      </c>
      <c r="E105" s="34">
        <v>0</v>
      </c>
      <c r="F105" s="150"/>
      <c r="G105" s="150"/>
      <c r="H105" s="34">
        <v>0</v>
      </c>
      <c r="I105" s="34">
        <v>0</v>
      </c>
      <c r="J105" s="34">
        <v>0</v>
      </c>
      <c r="K105" s="34">
        <v>0</v>
      </c>
      <c r="L105" s="34">
        <v>0</v>
      </c>
      <c r="M105" s="150"/>
      <c r="N105" s="150"/>
      <c r="O105" s="21"/>
      <c r="P105" s="21"/>
      <c r="Q105" s="21"/>
      <c r="R105" s="21"/>
      <c r="S105" s="21"/>
      <c r="T105" s="150"/>
      <c r="U105" s="150"/>
      <c r="V105" s="21"/>
      <c r="W105" s="21"/>
      <c r="X105" s="21"/>
      <c r="Y105" s="21"/>
      <c r="Z105" s="21"/>
      <c r="AA105" s="150"/>
      <c r="AB105" s="150"/>
      <c r="AC105" s="21"/>
      <c r="AD105" s="21"/>
      <c r="AE105" s="21"/>
      <c r="AF105" s="21"/>
      <c r="AG105" s="21"/>
      <c r="AH105" s="150"/>
      <c r="AI105" s="112"/>
      <c r="AJ105" s="123"/>
      <c r="AK105" s="23"/>
    </row>
    <row r="106" spans="2:37" s="24" customFormat="1" ht="22.5" customHeight="1">
      <c r="B106" s="19"/>
      <c r="C106" s="27"/>
      <c r="D106" s="28"/>
      <c r="E106" s="21"/>
      <c r="F106" s="150"/>
      <c r="G106" s="150"/>
      <c r="H106" s="34"/>
      <c r="I106" s="34"/>
      <c r="J106" s="34"/>
      <c r="K106" s="34"/>
      <c r="L106" s="34"/>
      <c r="M106" s="150"/>
      <c r="N106" s="150"/>
      <c r="O106" s="21"/>
      <c r="P106" s="21"/>
      <c r="Q106" s="21"/>
      <c r="R106" s="21"/>
      <c r="S106" s="21"/>
      <c r="T106" s="150"/>
      <c r="U106" s="150"/>
      <c r="V106" s="21"/>
      <c r="W106" s="21"/>
      <c r="X106" s="21"/>
      <c r="Y106" s="21"/>
      <c r="Z106" s="21"/>
      <c r="AA106" s="150"/>
      <c r="AB106" s="150"/>
      <c r="AC106" s="21"/>
      <c r="AD106" s="21"/>
      <c r="AE106" s="21"/>
      <c r="AF106" s="21"/>
      <c r="AG106" s="21"/>
      <c r="AH106" s="150"/>
      <c r="AI106" s="112"/>
      <c r="AJ106" s="128">
        <f t="shared" si="45"/>
        <v>0</v>
      </c>
      <c r="AK106" s="23"/>
    </row>
    <row r="107" spans="2:37" s="24" customFormat="1" ht="22.5" customHeight="1">
      <c r="B107" s="19"/>
      <c r="C107" s="27"/>
      <c r="D107" s="28"/>
      <c r="E107" s="21"/>
      <c r="F107" s="150"/>
      <c r="G107" s="150"/>
      <c r="H107" s="34"/>
      <c r="I107" s="34"/>
      <c r="J107" s="34"/>
      <c r="K107" s="34"/>
      <c r="L107" s="34"/>
      <c r="M107" s="150"/>
      <c r="N107" s="150"/>
      <c r="O107" s="21"/>
      <c r="P107" s="21"/>
      <c r="Q107" s="21"/>
      <c r="R107" s="21"/>
      <c r="S107" s="21"/>
      <c r="T107" s="150"/>
      <c r="U107" s="150"/>
      <c r="V107" s="21"/>
      <c r="W107" s="21"/>
      <c r="X107" s="21"/>
      <c r="Y107" s="21"/>
      <c r="Z107" s="21"/>
      <c r="AA107" s="150"/>
      <c r="AB107" s="150"/>
      <c r="AC107" s="21"/>
      <c r="AD107" s="21"/>
      <c r="AE107" s="21"/>
      <c r="AF107" s="21"/>
      <c r="AG107" s="21"/>
      <c r="AH107" s="150"/>
      <c r="AI107" s="112"/>
      <c r="AJ107" s="128">
        <f t="shared" si="45"/>
        <v>0</v>
      </c>
      <c r="AK107" s="23"/>
    </row>
    <row r="108" spans="2:37" s="24" customFormat="1" ht="22.5" customHeight="1">
      <c r="B108" s="19"/>
      <c r="C108" s="27"/>
      <c r="D108" s="28"/>
      <c r="E108" s="21"/>
      <c r="F108" s="150"/>
      <c r="G108" s="150"/>
      <c r="H108" s="34"/>
      <c r="I108" s="34"/>
      <c r="J108" s="34"/>
      <c r="K108" s="34"/>
      <c r="L108" s="34"/>
      <c r="M108" s="150"/>
      <c r="N108" s="150"/>
      <c r="O108" s="21"/>
      <c r="P108" s="21"/>
      <c r="Q108" s="21"/>
      <c r="R108" s="21"/>
      <c r="S108" s="21"/>
      <c r="T108" s="150"/>
      <c r="U108" s="150"/>
      <c r="V108" s="21"/>
      <c r="W108" s="21"/>
      <c r="X108" s="21"/>
      <c r="Y108" s="21"/>
      <c r="Z108" s="21"/>
      <c r="AA108" s="150"/>
      <c r="AB108" s="150"/>
      <c r="AC108" s="21"/>
      <c r="AD108" s="21"/>
      <c r="AE108" s="21"/>
      <c r="AF108" s="21"/>
      <c r="AG108" s="21"/>
      <c r="AH108" s="150"/>
      <c r="AI108" s="112"/>
      <c r="AJ108" s="128">
        <f t="shared" si="45"/>
        <v>0</v>
      </c>
      <c r="AK108" s="23"/>
    </row>
    <row r="109" spans="2:37" ht="22.5" customHeight="1">
      <c r="B109" s="29"/>
      <c r="C109" s="30" t="s">
        <v>20</v>
      </c>
      <c r="D109" s="81"/>
      <c r="E109" s="39">
        <f>SUM(E97:E108)</f>
        <v>56</v>
      </c>
      <c r="F109" s="151"/>
      <c r="G109" s="151"/>
      <c r="H109" s="39">
        <f t="shared" ref="H109:AG109" si="46">SUM(H97:H108)</f>
        <v>45</v>
      </c>
      <c r="I109" s="39">
        <f t="shared" si="46"/>
        <v>0</v>
      </c>
      <c r="J109" s="39">
        <f t="shared" si="46"/>
        <v>85</v>
      </c>
      <c r="K109" s="39">
        <f t="shared" si="46"/>
        <v>80</v>
      </c>
      <c r="L109" s="39">
        <f t="shared" si="46"/>
        <v>0</v>
      </c>
      <c r="M109" s="151"/>
      <c r="N109" s="151"/>
      <c r="O109" s="79">
        <f t="shared" si="46"/>
        <v>55</v>
      </c>
      <c r="P109" s="79">
        <f t="shared" si="46"/>
        <v>0</v>
      </c>
      <c r="Q109" s="79">
        <f t="shared" si="46"/>
        <v>0</v>
      </c>
      <c r="R109" s="79">
        <f t="shared" si="46"/>
        <v>0</v>
      </c>
      <c r="S109" s="79">
        <f t="shared" si="46"/>
        <v>0</v>
      </c>
      <c r="T109" s="151"/>
      <c r="U109" s="151"/>
      <c r="V109" s="79">
        <f t="shared" si="46"/>
        <v>54</v>
      </c>
      <c r="W109" s="79">
        <f t="shared" si="46"/>
        <v>80</v>
      </c>
      <c r="X109" s="79">
        <f t="shared" si="46"/>
        <v>55</v>
      </c>
      <c r="Y109" s="79">
        <f t="shared" si="46"/>
        <v>65</v>
      </c>
      <c r="Z109" s="79">
        <f t="shared" si="46"/>
        <v>53</v>
      </c>
      <c r="AA109" s="151"/>
      <c r="AB109" s="151"/>
      <c r="AC109" s="79">
        <f t="shared" si="46"/>
        <v>0</v>
      </c>
      <c r="AD109" s="79">
        <f t="shared" si="46"/>
        <v>13</v>
      </c>
      <c r="AE109" s="79">
        <f t="shared" si="46"/>
        <v>0</v>
      </c>
      <c r="AF109" s="79">
        <f t="shared" si="46"/>
        <v>37</v>
      </c>
      <c r="AG109" s="79">
        <f t="shared" si="46"/>
        <v>0</v>
      </c>
      <c r="AH109" s="151"/>
      <c r="AI109" s="114"/>
      <c r="AJ109" s="132">
        <f>SUM(AJ97:AJ108)</f>
        <v>2313</v>
      </c>
      <c r="AK109" s="31"/>
    </row>
    <row r="110" spans="2:37" ht="24.9" customHeight="1">
      <c r="B110" s="25"/>
    </row>
    <row r="111" spans="2:37" ht="24.9" customHeight="1">
      <c r="D111" s="16" t="s">
        <v>46</v>
      </c>
      <c r="E111" s="16" t="s">
        <v>52</v>
      </c>
      <c r="M111" s="16" t="s">
        <v>48</v>
      </c>
      <c r="W111" s="16" t="s">
        <v>46</v>
      </c>
      <c r="Y111" s="16" t="s">
        <v>53</v>
      </c>
      <c r="AH111" s="16" t="s">
        <v>51</v>
      </c>
    </row>
    <row r="112" spans="2:37" ht="24.9" customHeight="1">
      <c r="E112" s="16" t="str">
        <f>E88</f>
        <v xml:space="preserve">  (นางสาวปวีณา  ปันดวง )</v>
      </c>
      <c r="Y112" s="158" t="str">
        <f>Y21</f>
        <v>(นายสุภาพ  อินทุภูติ)</v>
      </c>
      <c r="Z112" s="158"/>
      <c r="AA112" s="158"/>
      <c r="AB112" s="158"/>
      <c r="AC112" s="158"/>
      <c r="AD112" s="158"/>
      <c r="AE112" s="158"/>
      <c r="AF112" s="158"/>
      <c r="AG112" s="158"/>
    </row>
    <row r="113" spans="2:37" ht="24.9" customHeight="1">
      <c r="E113" s="16" t="s">
        <v>47</v>
      </c>
      <c r="X113" s="16" t="s">
        <v>87</v>
      </c>
    </row>
    <row r="116" spans="2:37" ht="24.9" customHeight="1">
      <c r="B116" s="169" t="str">
        <f>B1</f>
        <v>แบบบันทึกการออมทรัพย์</v>
      </c>
      <c r="C116" s="169"/>
      <c r="D116" s="169"/>
      <c r="E116" s="169"/>
      <c r="F116" s="169"/>
      <c r="G116" s="169"/>
      <c r="H116" s="169"/>
      <c r="I116" s="169"/>
      <c r="J116" s="169"/>
      <c r="K116" s="169"/>
      <c r="L116" s="169"/>
      <c r="M116" s="169"/>
      <c r="N116" s="169"/>
      <c r="O116" s="169"/>
      <c r="P116" s="169"/>
      <c r="Q116" s="169"/>
      <c r="R116" s="169"/>
      <c r="S116" s="169"/>
      <c r="T116" s="169"/>
      <c r="U116" s="169"/>
      <c r="V116" s="169"/>
      <c r="W116" s="169"/>
      <c r="X116" s="169"/>
      <c r="Y116" s="169"/>
      <c r="Z116" s="169"/>
      <c r="AA116" s="169"/>
      <c r="AB116" s="169"/>
      <c r="AC116" s="169"/>
      <c r="AD116" s="169"/>
      <c r="AE116" s="169"/>
      <c r="AF116" s="169"/>
      <c r="AG116" s="169"/>
      <c r="AH116" s="169"/>
      <c r="AI116" s="169"/>
      <c r="AJ116" s="169"/>
      <c r="AK116" s="169"/>
    </row>
    <row r="117" spans="2:37" ht="24.9" customHeight="1">
      <c r="B117" s="169" t="str">
        <f>B2</f>
        <v xml:space="preserve">ชั้นประถมศึกษาปีที่ 6 ปีการศึกษา 2566 โรงเรียนบ้านตระแบกงาม อำเภอบางระกำ จังหวัดพิษณุโลก </v>
      </c>
      <c r="C117" s="169"/>
      <c r="D117" s="169"/>
      <c r="E117" s="169"/>
      <c r="F117" s="169"/>
      <c r="G117" s="169"/>
      <c r="H117" s="169"/>
      <c r="I117" s="169"/>
      <c r="J117" s="169"/>
      <c r="K117" s="169"/>
      <c r="L117" s="169"/>
      <c r="M117" s="169"/>
      <c r="N117" s="169"/>
      <c r="O117" s="169"/>
      <c r="P117" s="169"/>
      <c r="Q117" s="169"/>
      <c r="R117" s="169"/>
      <c r="S117" s="169"/>
      <c r="T117" s="169"/>
      <c r="U117" s="169"/>
      <c r="V117" s="169"/>
      <c r="W117" s="169"/>
      <c r="X117" s="169"/>
      <c r="Y117" s="169"/>
      <c r="Z117" s="169"/>
      <c r="AA117" s="169"/>
      <c r="AB117" s="169"/>
      <c r="AC117" s="169"/>
      <c r="AD117" s="169"/>
      <c r="AE117" s="169"/>
      <c r="AF117" s="169"/>
      <c r="AG117" s="169"/>
      <c r="AH117" s="169"/>
      <c r="AI117" s="169"/>
      <c r="AJ117" s="169"/>
      <c r="AK117" s="169"/>
    </row>
    <row r="118" spans="2:37" ht="24.9" customHeight="1">
      <c r="B118" s="164" t="s">
        <v>79</v>
      </c>
      <c r="C118" s="164"/>
      <c r="D118" s="164"/>
      <c r="E118" s="164"/>
      <c r="F118" s="164"/>
      <c r="G118" s="164"/>
      <c r="H118" s="164"/>
      <c r="I118" s="164"/>
      <c r="J118" s="164"/>
      <c r="K118" s="164"/>
      <c r="L118" s="164"/>
      <c r="M118" s="164"/>
      <c r="N118" s="164"/>
      <c r="O118" s="164"/>
      <c r="P118" s="164"/>
      <c r="Q118" s="164"/>
      <c r="R118" s="164"/>
      <c r="S118" s="164"/>
      <c r="T118" s="164"/>
      <c r="U118" s="164"/>
      <c r="V118" s="164"/>
      <c r="W118" s="164"/>
      <c r="X118" s="164"/>
      <c r="Y118" s="164"/>
      <c r="Z118" s="164"/>
      <c r="AA118" s="164"/>
      <c r="AB118" s="164"/>
      <c r="AC118" s="164"/>
      <c r="AD118" s="164"/>
      <c r="AE118" s="164"/>
      <c r="AF118" s="164"/>
      <c r="AG118" s="164"/>
      <c r="AH118" s="164"/>
      <c r="AI118" s="164"/>
      <c r="AJ118" s="164"/>
      <c r="AK118" s="164"/>
    </row>
    <row r="119" spans="2:37" ht="24.9" customHeight="1">
      <c r="B119" s="159" t="s">
        <v>18</v>
      </c>
      <c r="C119" s="159" t="s">
        <v>22</v>
      </c>
      <c r="D119" s="161" t="s">
        <v>23</v>
      </c>
      <c r="E119" s="160" t="s">
        <v>24</v>
      </c>
      <c r="F119" s="160"/>
      <c r="G119" s="160"/>
      <c r="H119" s="160"/>
      <c r="I119" s="160"/>
      <c r="J119" s="160"/>
      <c r="K119" s="160"/>
      <c r="L119" s="160"/>
      <c r="M119" s="160"/>
      <c r="N119" s="160"/>
      <c r="O119" s="160"/>
      <c r="P119" s="160"/>
      <c r="Q119" s="160"/>
      <c r="R119" s="160"/>
      <c r="S119" s="160"/>
      <c r="T119" s="160"/>
      <c r="U119" s="160"/>
      <c r="V119" s="160"/>
      <c r="W119" s="160"/>
      <c r="X119" s="160"/>
      <c r="Y119" s="160"/>
      <c r="Z119" s="160"/>
      <c r="AA119" s="160"/>
      <c r="AB119" s="160"/>
      <c r="AC119" s="160"/>
      <c r="AD119" s="160"/>
      <c r="AE119" s="160"/>
      <c r="AF119" s="160"/>
      <c r="AG119" s="160"/>
      <c r="AH119" s="160"/>
      <c r="AI119" s="160"/>
      <c r="AJ119" s="159" t="s">
        <v>20</v>
      </c>
      <c r="AK119" s="163" t="s">
        <v>19</v>
      </c>
    </row>
    <row r="120" spans="2:37" ht="24.9" customHeight="1">
      <c r="B120" s="159"/>
      <c r="C120" s="159"/>
      <c r="D120" s="162"/>
      <c r="E120" s="18" t="s">
        <v>8</v>
      </c>
      <c r="F120" s="18" t="s">
        <v>9</v>
      </c>
      <c r="G120" s="18" t="s">
        <v>10</v>
      </c>
      <c r="H120" s="18" t="s">
        <v>11</v>
      </c>
      <c r="I120" s="18" t="s">
        <v>12</v>
      </c>
      <c r="J120" s="18" t="s">
        <v>13</v>
      </c>
      <c r="K120" s="18" t="s">
        <v>14</v>
      </c>
      <c r="L120" s="18" t="s">
        <v>15</v>
      </c>
      <c r="M120" s="18" t="s">
        <v>16</v>
      </c>
      <c r="N120" s="18" t="s">
        <v>17</v>
      </c>
      <c r="O120" s="18" t="s">
        <v>25</v>
      </c>
      <c r="P120" s="18" t="s">
        <v>26</v>
      </c>
      <c r="Q120" s="18" t="s">
        <v>27</v>
      </c>
      <c r="R120" s="18" t="s">
        <v>28</v>
      </c>
      <c r="S120" s="18" t="s">
        <v>29</v>
      </c>
      <c r="T120" s="18" t="s">
        <v>30</v>
      </c>
      <c r="U120" s="18" t="s">
        <v>31</v>
      </c>
      <c r="V120" s="18" t="s">
        <v>32</v>
      </c>
      <c r="W120" s="18" t="s">
        <v>33</v>
      </c>
      <c r="X120" s="18" t="s">
        <v>34</v>
      </c>
      <c r="Y120" s="18" t="s">
        <v>35</v>
      </c>
      <c r="Z120" s="18" t="s">
        <v>36</v>
      </c>
      <c r="AA120" s="18" t="s">
        <v>37</v>
      </c>
      <c r="AB120" s="18" t="s">
        <v>38</v>
      </c>
      <c r="AC120" s="18" t="s">
        <v>39</v>
      </c>
      <c r="AD120" s="18" t="s">
        <v>40</v>
      </c>
      <c r="AE120" s="18" t="s">
        <v>41</v>
      </c>
      <c r="AF120" s="18" t="s">
        <v>42</v>
      </c>
      <c r="AG120" s="18" t="s">
        <v>43</v>
      </c>
      <c r="AH120" s="18" t="s">
        <v>44</v>
      </c>
      <c r="AI120" s="18" t="s">
        <v>45</v>
      </c>
      <c r="AJ120" s="159"/>
      <c r="AK120" s="163"/>
    </row>
    <row r="121" spans="2:37" s="24" customFormat="1" ht="23.1" customHeight="1">
      <c r="B121" s="19" t="s">
        <v>8</v>
      </c>
      <c r="C121" s="27" t="str">
        <f>C97</f>
        <v>เด็กชายกันตภณ  สีสัน</v>
      </c>
      <c r="D121" s="77">
        <f t="shared" ref="D121:D127" si="47">AJ97</f>
        <v>203</v>
      </c>
      <c r="E121" s="149" t="s">
        <v>55</v>
      </c>
      <c r="F121" s="76">
        <v>0</v>
      </c>
      <c r="G121" s="76">
        <v>0</v>
      </c>
      <c r="H121" s="76">
        <v>40</v>
      </c>
      <c r="I121" s="76">
        <v>0</v>
      </c>
      <c r="J121" s="76">
        <v>0</v>
      </c>
      <c r="K121" s="152" t="s">
        <v>54</v>
      </c>
      <c r="L121" s="152" t="s">
        <v>55</v>
      </c>
      <c r="M121" s="76">
        <v>0</v>
      </c>
      <c r="N121" s="76">
        <v>5</v>
      </c>
      <c r="O121" s="76">
        <v>0</v>
      </c>
      <c r="P121" s="76"/>
      <c r="Q121" s="152" t="s">
        <v>61</v>
      </c>
      <c r="R121" s="152" t="s">
        <v>54</v>
      </c>
      <c r="S121" s="152" t="s">
        <v>55</v>
      </c>
      <c r="T121" s="76"/>
      <c r="U121" s="76"/>
      <c r="V121" s="76"/>
      <c r="W121" s="76"/>
      <c r="X121" s="76"/>
      <c r="Y121" s="152" t="s">
        <v>54</v>
      </c>
      <c r="Z121" s="152" t="s">
        <v>55</v>
      </c>
      <c r="AA121" s="152" t="s">
        <v>80</v>
      </c>
      <c r="AB121" s="76"/>
      <c r="AC121" s="76"/>
      <c r="AD121" s="76"/>
      <c r="AE121" s="76"/>
      <c r="AF121" s="152" t="s">
        <v>54</v>
      </c>
      <c r="AG121" s="152" t="s">
        <v>55</v>
      </c>
      <c r="AH121" s="76"/>
      <c r="AI121" s="76"/>
      <c r="AJ121" s="129">
        <f>SUM(D121:AI121)</f>
        <v>248</v>
      </c>
      <c r="AK121" s="20"/>
    </row>
    <row r="122" spans="2:37" s="24" customFormat="1" ht="23.1" customHeight="1">
      <c r="B122" s="19" t="s">
        <v>9</v>
      </c>
      <c r="C122" s="27" t="str">
        <f t="shared" ref="C122:C127" si="48">C98</f>
        <v>เด็กชายจิรภัทร    ผุดผ่อง</v>
      </c>
      <c r="D122" s="77">
        <f t="shared" si="47"/>
        <v>516</v>
      </c>
      <c r="E122" s="150"/>
      <c r="F122" s="76">
        <v>20</v>
      </c>
      <c r="G122" s="76">
        <v>20</v>
      </c>
      <c r="H122" s="76">
        <v>0</v>
      </c>
      <c r="I122" s="76">
        <v>0</v>
      </c>
      <c r="J122" s="76">
        <v>22</v>
      </c>
      <c r="K122" s="153"/>
      <c r="L122" s="153"/>
      <c r="M122" s="76">
        <v>0</v>
      </c>
      <c r="N122" s="76">
        <v>20</v>
      </c>
      <c r="O122" s="76">
        <v>0</v>
      </c>
      <c r="P122" s="76"/>
      <c r="Q122" s="153"/>
      <c r="R122" s="153"/>
      <c r="S122" s="153"/>
      <c r="T122" s="76"/>
      <c r="U122" s="76"/>
      <c r="V122" s="76"/>
      <c r="W122" s="76"/>
      <c r="X122" s="76"/>
      <c r="Y122" s="153"/>
      <c r="Z122" s="153"/>
      <c r="AA122" s="153"/>
      <c r="AB122" s="76"/>
      <c r="AC122" s="76"/>
      <c r="AD122" s="76"/>
      <c r="AE122" s="76"/>
      <c r="AF122" s="153"/>
      <c r="AG122" s="153"/>
      <c r="AH122" s="76"/>
      <c r="AI122" s="76"/>
      <c r="AJ122" s="129">
        <f t="shared" ref="AJ122:AJ127" si="49">SUM(D122:AI122)</f>
        <v>598</v>
      </c>
      <c r="AK122" s="20"/>
    </row>
    <row r="123" spans="2:37" s="24" customFormat="1" ht="23.1" customHeight="1">
      <c r="B123" s="19" t="s">
        <v>10</v>
      </c>
      <c r="C123" s="27" t="str">
        <f t="shared" si="48"/>
        <v>เด็กชายธนกร      บุญเนตร</v>
      </c>
      <c r="D123" s="77">
        <f t="shared" si="47"/>
        <v>46</v>
      </c>
      <c r="E123" s="150"/>
      <c r="F123" s="76">
        <v>0</v>
      </c>
      <c r="G123" s="76">
        <v>0</v>
      </c>
      <c r="H123" s="76">
        <v>0</v>
      </c>
      <c r="I123" s="76">
        <v>0</v>
      </c>
      <c r="J123" s="76">
        <v>0</v>
      </c>
      <c r="K123" s="153"/>
      <c r="L123" s="153"/>
      <c r="M123" s="76">
        <v>0</v>
      </c>
      <c r="N123" s="76">
        <v>0</v>
      </c>
      <c r="O123" s="76">
        <v>0</v>
      </c>
      <c r="P123" s="76"/>
      <c r="Q123" s="153"/>
      <c r="R123" s="153"/>
      <c r="S123" s="153"/>
      <c r="T123" s="76"/>
      <c r="U123" s="76"/>
      <c r="V123" s="76"/>
      <c r="W123" s="76"/>
      <c r="X123" s="76"/>
      <c r="Y123" s="153"/>
      <c r="Z123" s="153"/>
      <c r="AA123" s="153"/>
      <c r="AB123" s="76"/>
      <c r="AC123" s="76"/>
      <c r="AD123" s="76"/>
      <c r="AE123" s="76"/>
      <c r="AF123" s="153"/>
      <c r="AG123" s="153"/>
      <c r="AH123" s="76"/>
      <c r="AI123" s="76"/>
      <c r="AJ123" s="129">
        <f t="shared" si="49"/>
        <v>46</v>
      </c>
      <c r="AK123" s="20"/>
    </row>
    <row r="124" spans="2:37" s="24" customFormat="1" ht="23.1" customHeight="1">
      <c r="B124" s="19" t="s">
        <v>11</v>
      </c>
      <c r="C124" s="27" t="str">
        <f t="shared" si="48"/>
        <v>เด็กชายธนพล     หอมกลาง</v>
      </c>
      <c r="D124" s="77">
        <f t="shared" si="47"/>
        <v>227</v>
      </c>
      <c r="E124" s="150"/>
      <c r="F124" s="76">
        <v>5</v>
      </c>
      <c r="G124" s="76">
        <v>0</v>
      </c>
      <c r="H124" s="76">
        <v>20</v>
      </c>
      <c r="I124" s="76">
        <v>0</v>
      </c>
      <c r="J124" s="76">
        <v>0</v>
      </c>
      <c r="K124" s="153"/>
      <c r="L124" s="153"/>
      <c r="M124" s="76">
        <v>0</v>
      </c>
      <c r="N124" s="76">
        <v>0</v>
      </c>
      <c r="O124" s="76">
        <v>0</v>
      </c>
      <c r="P124" s="76"/>
      <c r="Q124" s="153"/>
      <c r="R124" s="153"/>
      <c r="S124" s="153"/>
      <c r="T124" s="76"/>
      <c r="U124" s="76"/>
      <c r="V124" s="76"/>
      <c r="W124" s="76"/>
      <c r="X124" s="76"/>
      <c r="Y124" s="153"/>
      <c r="Z124" s="153"/>
      <c r="AA124" s="153"/>
      <c r="AB124" s="76"/>
      <c r="AC124" s="76"/>
      <c r="AD124" s="76"/>
      <c r="AE124" s="76"/>
      <c r="AF124" s="153"/>
      <c r="AG124" s="153"/>
      <c r="AH124" s="76"/>
      <c r="AI124" s="76"/>
      <c r="AJ124" s="129">
        <f t="shared" si="49"/>
        <v>252</v>
      </c>
      <c r="AK124" s="20"/>
    </row>
    <row r="125" spans="2:37" s="24" customFormat="1" ht="23.1" customHeight="1">
      <c r="B125" s="19" t="s">
        <v>12</v>
      </c>
      <c r="C125" s="27" t="str">
        <f t="shared" si="48"/>
        <v>เด็กชายอภินันท์   จำปาล่า</v>
      </c>
      <c r="D125" s="77">
        <f t="shared" si="47"/>
        <v>430</v>
      </c>
      <c r="E125" s="150"/>
      <c r="F125" s="76">
        <v>0</v>
      </c>
      <c r="G125" s="76">
        <v>4</v>
      </c>
      <c r="H125" s="76">
        <v>0</v>
      </c>
      <c r="I125" s="76">
        <v>0</v>
      </c>
      <c r="J125" s="76">
        <v>0</v>
      </c>
      <c r="K125" s="153"/>
      <c r="L125" s="153"/>
      <c r="M125" s="76">
        <v>0</v>
      </c>
      <c r="N125" s="76">
        <v>0</v>
      </c>
      <c r="O125" s="76">
        <v>0</v>
      </c>
      <c r="P125" s="76"/>
      <c r="Q125" s="153"/>
      <c r="R125" s="153"/>
      <c r="S125" s="153"/>
      <c r="T125" s="76"/>
      <c r="U125" s="76"/>
      <c r="V125" s="76"/>
      <c r="W125" s="76"/>
      <c r="X125" s="76"/>
      <c r="Y125" s="153"/>
      <c r="Z125" s="153"/>
      <c r="AA125" s="153"/>
      <c r="AB125" s="76"/>
      <c r="AC125" s="76"/>
      <c r="AD125" s="76"/>
      <c r="AE125" s="76"/>
      <c r="AF125" s="153"/>
      <c r="AG125" s="153"/>
      <c r="AH125" s="76"/>
      <c r="AI125" s="76"/>
      <c r="AJ125" s="129">
        <f t="shared" si="49"/>
        <v>434</v>
      </c>
      <c r="AK125" s="20"/>
    </row>
    <row r="126" spans="2:37" s="24" customFormat="1" ht="23.1" customHeight="1">
      <c r="B126" s="19" t="s">
        <v>13</v>
      </c>
      <c r="C126" s="27" t="str">
        <f t="shared" si="48"/>
        <v>เด็กชายเมธาภูมิ  รอดโฉม</v>
      </c>
      <c r="D126" s="77">
        <f t="shared" si="47"/>
        <v>771</v>
      </c>
      <c r="E126" s="150"/>
      <c r="F126" s="76">
        <v>20</v>
      </c>
      <c r="G126" s="76">
        <v>10</v>
      </c>
      <c r="H126" s="76">
        <v>10</v>
      </c>
      <c r="I126" s="76">
        <v>0</v>
      </c>
      <c r="J126" s="76">
        <v>12</v>
      </c>
      <c r="K126" s="153"/>
      <c r="L126" s="153"/>
      <c r="M126" s="76">
        <v>0</v>
      </c>
      <c r="N126" s="76">
        <v>0</v>
      </c>
      <c r="O126" s="76">
        <v>0</v>
      </c>
      <c r="P126" s="76"/>
      <c r="Q126" s="153"/>
      <c r="R126" s="153"/>
      <c r="S126" s="153"/>
      <c r="T126" s="76"/>
      <c r="U126" s="76"/>
      <c r="V126" s="76"/>
      <c r="W126" s="76"/>
      <c r="X126" s="76"/>
      <c r="Y126" s="153"/>
      <c r="Z126" s="153"/>
      <c r="AA126" s="153"/>
      <c r="AB126" s="76"/>
      <c r="AC126" s="76"/>
      <c r="AD126" s="76"/>
      <c r="AE126" s="76"/>
      <c r="AF126" s="153"/>
      <c r="AG126" s="153"/>
      <c r="AH126" s="76"/>
      <c r="AI126" s="76"/>
      <c r="AJ126" s="129">
        <f t="shared" si="49"/>
        <v>823</v>
      </c>
      <c r="AK126" s="20"/>
    </row>
    <row r="127" spans="2:37" s="24" customFormat="1" ht="23.1" customHeight="1">
      <c r="B127" s="19" t="s">
        <v>14</v>
      </c>
      <c r="C127" s="27" t="str">
        <f t="shared" si="48"/>
        <v>เด็กหญิงนันทิชา   แย้มวัตร</v>
      </c>
      <c r="D127" s="77">
        <f t="shared" si="47"/>
        <v>120</v>
      </c>
      <c r="E127" s="150"/>
      <c r="F127" s="76">
        <v>10</v>
      </c>
      <c r="G127" s="76">
        <v>0</v>
      </c>
      <c r="H127" s="76">
        <v>0</v>
      </c>
      <c r="I127" s="76">
        <v>0</v>
      </c>
      <c r="J127" s="76">
        <v>0</v>
      </c>
      <c r="K127" s="153"/>
      <c r="L127" s="153"/>
      <c r="M127" s="76">
        <v>0</v>
      </c>
      <c r="N127" s="76">
        <v>0</v>
      </c>
      <c r="O127" s="76">
        <v>0</v>
      </c>
      <c r="P127" s="76"/>
      <c r="Q127" s="153"/>
      <c r="R127" s="153"/>
      <c r="S127" s="153"/>
      <c r="T127" s="76"/>
      <c r="U127" s="76"/>
      <c r="V127" s="76"/>
      <c r="W127" s="76"/>
      <c r="X127" s="76"/>
      <c r="Y127" s="153"/>
      <c r="Z127" s="153"/>
      <c r="AA127" s="153"/>
      <c r="AB127" s="76"/>
      <c r="AC127" s="76"/>
      <c r="AD127" s="76"/>
      <c r="AE127" s="76"/>
      <c r="AF127" s="153"/>
      <c r="AG127" s="153"/>
      <c r="AH127" s="76"/>
      <c r="AI127" s="76"/>
      <c r="AJ127" s="129">
        <f t="shared" si="49"/>
        <v>130</v>
      </c>
      <c r="AK127" s="20"/>
    </row>
    <row r="128" spans="2:37" s="24" customFormat="1" ht="23.1" customHeight="1">
      <c r="B128" s="19"/>
      <c r="C128" s="27"/>
      <c r="D128" s="46"/>
      <c r="E128" s="150"/>
      <c r="F128" s="76"/>
      <c r="G128" s="76"/>
      <c r="H128" s="76"/>
      <c r="I128" s="76"/>
      <c r="J128" s="76"/>
      <c r="K128" s="153"/>
      <c r="L128" s="153"/>
      <c r="M128" s="76"/>
      <c r="N128" s="76"/>
      <c r="O128" s="76"/>
      <c r="P128" s="76"/>
      <c r="Q128" s="153"/>
      <c r="R128" s="153"/>
      <c r="S128" s="153"/>
      <c r="T128" s="76"/>
      <c r="U128" s="76"/>
      <c r="V128" s="76"/>
      <c r="W128" s="76"/>
      <c r="X128" s="76"/>
      <c r="Y128" s="153"/>
      <c r="Z128" s="153"/>
      <c r="AA128" s="153"/>
      <c r="AB128" s="76"/>
      <c r="AC128" s="76"/>
      <c r="AD128" s="76"/>
      <c r="AE128" s="76"/>
      <c r="AF128" s="153"/>
      <c r="AG128" s="153"/>
      <c r="AH128" s="76"/>
      <c r="AI128" s="76"/>
      <c r="AJ128" s="130"/>
      <c r="AK128" s="20"/>
    </row>
    <row r="129" spans="2:37" s="24" customFormat="1" ht="23.1" customHeight="1">
      <c r="B129" s="19"/>
      <c r="C129" s="27"/>
      <c r="D129" s="46"/>
      <c r="E129" s="150"/>
      <c r="F129" s="76"/>
      <c r="G129" s="76"/>
      <c r="H129" s="76"/>
      <c r="I129" s="76"/>
      <c r="J129" s="76"/>
      <c r="K129" s="153"/>
      <c r="L129" s="153"/>
      <c r="M129" s="76"/>
      <c r="N129" s="76"/>
      <c r="O129" s="76"/>
      <c r="P129" s="76"/>
      <c r="Q129" s="153"/>
      <c r="R129" s="153"/>
      <c r="S129" s="153"/>
      <c r="T129" s="76"/>
      <c r="U129" s="76"/>
      <c r="V129" s="76"/>
      <c r="W129" s="76"/>
      <c r="X129" s="76"/>
      <c r="Y129" s="153"/>
      <c r="Z129" s="153"/>
      <c r="AA129" s="153"/>
      <c r="AB129" s="76"/>
      <c r="AC129" s="76"/>
      <c r="AD129" s="76"/>
      <c r="AE129" s="76"/>
      <c r="AF129" s="153"/>
      <c r="AG129" s="153"/>
      <c r="AH129" s="76"/>
      <c r="AI129" s="76"/>
      <c r="AJ129" s="130"/>
      <c r="AK129" s="20"/>
    </row>
    <row r="130" spans="2:37" s="24" customFormat="1" ht="23.1" customHeight="1">
      <c r="B130" s="19"/>
      <c r="C130" s="27"/>
      <c r="D130" s="46"/>
      <c r="E130" s="150"/>
      <c r="F130" s="76"/>
      <c r="G130" s="76"/>
      <c r="H130" s="76"/>
      <c r="I130" s="76"/>
      <c r="J130" s="76"/>
      <c r="K130" s="153"/>
      <c r="L130" s="153"/>
      <c r="M130" s="76"/>
      <c r="N130" s="76"/>
      <c r="O130" s="76"/>
      <c r="P130" s="76"/>
      <c r="Q130" s="153"/>
      <c r="R130" s="153"/>
      <c r="S130" s="153"/>
      <c r="T130" s="76"/>
      <c r="U130" s="76"/>
      <c r="V130" s="76"/>
      <c r="W130" s="76"/>
      <c r="X130" s="76"/>
      <c r="Y130" s="153"/>
      <c r="Z130" s="153"/>
      <c r="AA130" s="153"/>
      <c r="AB130" s="76"/>
      <c r="AC130" s="76"/>
      <c r="AD130" s="76"/>
      <c r="AE130" s="76"/>
      <c r="AF130" s="153"/>
      <c r="AG130" s="153"/>
      <c r="AH130" s="76"/>
      <c r="AI130" s="76"/>
      <c r="AJ130" s="130"/>
      <c r="AK130" s="20"/>
    </row>
    <row r="131" spans="2:37" s="24" customFormat="1" ht="23.1" customHeight="1">
      <c r="B131" s="19"/>
      <c r="C131" s="27"/>
      <c r="D131" s="46"/>
      <c r="E131" s="150"/>
      <c r="F131" s="76"/>
      <c r="G131" s="76"/>
      <c r="H131" s="76"/>
      <c r="I131" s="76"/>
      <c r="J131" s="76"/>
      <c r="K131" s="153"/>
      <c r="L131" s="153"/>
      <c r="M131" s="76"/>
      <c r="N131" s="76"/>
      <c r="O131" s="76"/>
      <c r="P131" s="76"/>
      <c r="Q131" s="153"/>
      <c r="R131" s="153"/>
      <c r="S131" s="153"/>
      <c r="T131" s="76"/>
      <c r="U131" s="76"/>
      <c r="V131" s="76"/>
      <c r="W131" s="76"/>
      <c r="X131" s="76"/>
      <c r="Y131" s="153"/>
      <c r="Z131" s="153"/>
      <c r="AA131" s="153"/>
      <c r="AB131" s="76"/>
      <c r="AC131" s="76"/>
      <c r="AD131" s="76"/>
      <c r="AE131" s="76"/>
      <c r="AF131" s="153"/>
      <c r="AG131" s="153"/>
      <c r="AH131" s="76"/>
      <c r="AI131" s="76"/>
      <c r="AJ131" s="130"/>
      <c r="AK131" s="20"/>
    </row>
    <row r="132" spans="2:37" ht="23.1" customHeight="1">
      <c r="B132" s="29"/>
      <c r="C132" s="30" t="s">
        <v>20</v>
      </c>
      <c r="D132" s="45">
        <f>SUM(D121:D131)</f>
        <v>2313</v>
      </c>
      <c r="E132" s="151"/>
      <c r="F132" s="39">
        <f>SUM(F121:F131)</f>
        <v>55</v>
      </c>
      <c r="G132" s="39">
        <f>SUM(G121:G131)</f>
        <v>34</v>
      </c>
      <c r="H132" s="39">
        <f>SUM(H121:H131)</f>
        <v>70</v>
      </c>
      <c r="I132" s="39">
        <f>SUM(I121:I131)</f>
        <v>0</v>
      </c>
      <c r="J132" s="39">
        <f>SUM(J121:J131)</f>
        <v>34</v>
      </c>
      <c r="K132" s="154"/>
      <c r="L132" s="154"/>
      <c r="M132" s="39">
        <f>SUM(M121:M131)</f>
        <v>0</v>
      </c>
      <c r="N132" s="39">
        <f>SUM(N121:N131)</f>
        <v>25</v>
      </c>
      <c r="O132" s="39">
        <f>SUM(O121:O131)</f>
        <v>0</v>
      </c>
      <c r="P132" s="39">
        <f>SUM(P121:P131)</f>
        <v>0</v>
      </c>
      <c r="Q132" s="154"/>
      <c r="R132" s="154"/>
      <c r="S132" s="154"/>
      <c r="T132" s="39">
        <f>SUM(T121:T131)</f>
        <v>0</v>
      </c>
      <c r="U132" s="39">
        <f>SUM(U121:U131)</f>
        <v>0</v>
      </c>
      <c r="V132" s="39">
        <f>SUM(V121:V131)</f>
        <v>0</v>
      </c>
      <c r="W132" s="39">
        <f>SUM(W121:W131)</f>
        <v>0</v>
      </c>
      <c r="X132" s="39">
        <f>SUM(X121:X131)</f>
        <v>0</v>
      </c>
      <c r="Y132" s="154"/>
      <c r="Z132" s="154"/>
      <c r="AA132" s="154"/>
      <c r="AB132" s="39">
        <f>SUM(AB121:AB131)</f>
        <v>0</v>
      </c>
      <c r="AC132" s="39">
        <f>SUM(AC121:AC131)</f>
        <v>0</v>
      </c>
      <c r="AD132" s="39">
        <f>SUM(AD121:AD131)</f>
        <v>0</v>
      </c>
      <c r="AE132" s="39">
        <f>SUM(AE121:AE131)</f>
        <v>0</v>
      </c>
      <c r="AF132" s="154"/>
      <c r="AG132" s="154"/>
      <c r="AH132" s="39">
        <f>SUM(AH121:AH131)</f>
        <v>0</v>
      </c>
      <c r="AI132" s="39">
        <f>SUM(AI121:AI131)</f>
        <v>0</v>
      </c>
      <c r="AJ132" s="131">
        <f>SUM(AJ121:AJ131)</f>
        <v>2531</v>
      </c>
      <c r="AK132" s="31"/>
    </row>
    <row r="133" spans="2:37" ht="24.9" customHeight="1">
      <c r="B133" s="25"/>
    </row>
    <row r="134" spans="2:37" ht="24.9" customHeight="1">
      <c r="D134" s="16" t="s">
        <v>46</v>
      </c>
      <c r="E134" s="16" t="s">
        <v>52</v>
      </c>
      <c r="M134" s="16" t="s">
        <v>48</v>
      </c>
      <c r="W134" s="16" t="s">
        <v>46</v>
      </c>
      <c r="Y134" s="16" t="s">
        <v>53</v>
      </c>
      <c r="AH134" s="16" t="s">
        <v>51</v>
      </c>
    </row>
    <row r="135" spans="2:37" ht="24.9" customHeight="1">
      <c r="E135" s="16" t="str">
        <f>E112</f>
        <v xml:space="preserve">  (นางสาวปวีณา  ปันดวง )</v>
      </c>
      <c r="Y135" s="158" t="s">
        <v>106</v>
      </c>
      <c r="Z135" s="158"/>
      <c r="AA135" s="158"/>
      <c r="AB135" s="158"/>
      <c r="AC135" s="158"/>
      <c r="AD135" s="158"/>
      <c r="AE135" s="158"/>
      <c r="AF135" s="158"/>
      <c r="AG135" s="158"/>
    </row>
    <row r="136" spans="2:37" ht="24.9" customHeight="1">
      <c r="E136" s="16" t="s">
        <v>47</v>
      </c>
      <c r="X136" s="16" t="s">
        <v>107</v>
      </c>
    </row>
    <row r="138" spans="2:37" ht="24.9" customHeight="1">
      <c r="B138" s="169" t="str">
        <f>B1</f>
        <v>แบบบันทึกการออมทรัพย์</v>
      </c>
      <c r="C138" s="169"/>
      <c r="D138" s="169"/>
      <c r="E138" s="169"/>
      <c r="F138" s="169"/>
      <c r="G138" s="169"/>
      <c r="H138" s="169"/>
      <c r="I138" s="169"/>
      <c r="J138" s="169"/>
      <c r="K138" s="169"/>
      <c r="L138" s="169"/>
      <c r="M138" s="169"/>
      <c r="N138" s="169"/>
      <c r="O138" s="169"/>
      <c r="P138" s="169"/>
      <c r="Q138" s="169"/>
      <c r="R138" s="169"/>
      <c r="S138" s="169"/>
      <c r="T138" s="169"/>
      <c r="U138" s="169"/>
      <c r="V138" s="169"/>
      <c r="W138" s="169"/>
      <c r="X138" s="169"/>
      <c r="Y138" s="169"/>
      <c r="Z138" s="169"/>
      <c r="AA138" s="169"/>
      <c r="AB138" s="169"/>
      <c r="AC138" s="169"/>
      <c r="AD138" s="169"/>
      <c r="AE138" s="169"/>
      <c r="AF138" s="169"/>
      <c r="AG138" s="169"/>
      <c r="AH138" s="169"/>
      <c r="AI138" s="169"/>
      <c r="AJ138" s="169"/>
      <c r="AK138" s="169"/>
    </row>
    <row r="139" spans="2:37" ht="24.9" customHeight="1">
      <c r="B139" s="169" t="str">
        <f>B2</f>
        <v xml:space="preserve">ชั้นประถมศึกษาปีที่ 6 ปีการศึกษา 2566 โรงเรียนบ้านตระแบกงาม อำเภอบางระกำ จังหวัดพิษณุโลก </v>
      </c>
      <c r="C139" s="169"/>
      <c r="D139" s="169"/>
      <c r="E139" s="169"/>
      <c r="F139" s="169"/>
      <c r="G139" s="169"/>
      <c r="H139" s="169"/>
      <c r="I139" s="169"/>
      <c r="J139" s="169"/>
      <c r="K139" s="169"/>
      <c r="L139" s="169"/>
      <c r="M139" s="169"/>
      <c r="N139" s="169"/>
      <c r="O139" s="169"/>
      <c r="P139" s="169"/>
      <c r="Q139" s="169"/>
      <c r="R139" s="169"/>
      <c r="S139" s="169"/>
      <c r="T139" s="169"/>
      <c r="U139" s="169"/>
      <c r="V139" s="169"/>
      <c r="W139" s="169"/>
      <c r="X139" s="169"/>
      <c r="Y139" s="169"/>
      <c r="Z139" s="169"/>
      <c r="AA139" s="169"/>
      <c r="AB139" s="169"/>
      <c r="AC139" s="169"/>
      <c r="AD139" s="169"/>
      <c r="AE139" s="169"/>
      <c r="AF139" s="169"/>
      <c r="AG139" s="169"/>
      <c r="AH139" s="169"/>
      <c r="AI139" s="169"/>
      <c r="AJ139" s="169"/>
      <c r="AK139" s="169"/>
    </row>
    <row r="140" spans="2:37" ht="24.9" customHeight="1">
      <c r="B140" s="164" t="s">
        <v>81</v>
      </c>
      <c r="C140" s="164"/>
      <c r="D140" s="164"/>
      <c r="E140" s="164"/>
      <c r="F140" s="164"/>
      <c r="G140" s="164"/>
      <c r="H140" s="164"/>
      <c r="I140" s="164"/>
      <c r="J140" s="164"/>
      <c r="K140" s="164"/>
      <c r="L140" s="164"/>
      <c r="M140" s="164"/>
      <c r="N140" s="164"/>
      <c r="O140" s="164"/>
      <c r="P140" s="164"/>
      <c r="Q140" s="164"/>
      <c r="R140" s="164"/>
      <c r="S140" s="164"/>
      <c r="T140" s="164"/>
      <c r="U140" s="164"/>
      <c r="V140" s="164"/>
      <c r="W140" s="164"/>
      <c r="X140" s="164"/>
      <c r="Y140" s="164"/>
      <c r="Z140" s="164"/>
      <c r="AA140" s="164"/>
      <c r="AB140" s="164"/>
      <c r="AC140" s="164"/>
      <c r="AD140" s="164"/>
      <c r="AE140" s="164"/>
      <c r="AF140" s="164"/>
      <c r="AG140" s="164"/>
      <c r="AH140" s="164"/>
      <c r="AI140" s="164"/>
      <c r="AJ140" s="164"/>
      <c r="AK140" s="164"/>
    </row>
    <row r="141" spans="2:37" ht="24.9" customHeight="1">
      <c r="B141" s="159" t="s">
        <v>18</v>
      </c>
      <c r="C141" s="159" t="s">
        <v>22</v>
      </c>
      <c r="D141" s="161" t="s">
        <v>23</v>
      </c>
      <c r="E141" s="160" t="s">
        <v>24</v>
      </c>
      <c r="F141" s="160"/>
      <c r="G141" s="160"/>
      <c r="H141" s="160"/>
      <c r="I141" s="160"/>
      <c r="J141" s="160"/>
      <c r="K141" s="160"/>
      <c r="L141" s="160"/>
      <c r="M141" s="160"/>
      <c r="N141" s="160"/>
      <c r="O141" s="160"/>
      <c r="P141" s="160"/>
      <c r="Q141" s="160"/>
      <c r="R141" s="160"/>
      <c r="S141" s="160"/>
      <c r="T141" s="160"/>
      <c r="U141" s="160"/>
      <c r="V141" s="160"/>
      <c r="W141" s="160"/>
      <c r="X141" s="160"/>
      <c r="Y141" s="160"/>
      <c r="Z141" s="160"/>
      <c r="AA141" s="160"/>
      <c r="AB141" s="160"/>
      <c r="AC141" s="160"/>
      <c r="AD141" s="160"/>
      <c r="AE141" s="160"/>
      <c r="AF141" s="160"/>
      <c r="AG141" s="160"/>
      <c r="AH141" s="160"/>
      <c r="AI141" s="160"/>
      <c r="AJ141" s="159" t="s">
        <v>20</v>
      </c>
      <c r="AK141" s="163" t="s">
        <v>19</v>
      </c>
    </row>
    <row r="142" spans="2:37" ht="24.9" customHeight="1">
      <c r="B142" s="159"/>
      <c r="C142" s="159"/>
      <c r="D142" s="162"/>
      <c r="E142" s="18" t="s">
        <v>8</v>
      </c>
      <c r="F142" s="18" t="s">
        <v>9</v>
      </c>
      <c r="G142" s="18" t="s">
        <v>10</v>
      </c>
      <c r="H142" s="18" t="s">
        <v>11</v>
      </c>
      <c r="I142" s="18" t="s">
        <v>12</v>
      </c>
      <c r="J142" s="18" t="s">
        <v>13</v>
      </c>
      <c r="K142" s="18" t="s">
        <v>14</v>
      </c>
      <c r="L142" s="18" t="s">
        <v>15</v>
      </c>
      <c r="M142" s="18" t="s">
        <v>16</v>
      </c>
      <c r="N142" s="18" t="s">
        <v>17</v>
      </c>
      <c r="O142" s="18" t="s">
        <v>25</v>
      </c>
      <c r="P142" s="18" t="s">
        <v>26</v>
      </c>
      <c r="Q142" s="18" t="s">
        <v>27</v>
      </c>
      <c r="R142" s="18" t="s">
        <v>28</v>
      </c>
      <c r="S142" s="18" t="s">
        <v>29</v>
      </c>
      <c r="T142" s="18" t="s">
        <v>30</v>
      </c>
      <c r="U142" s="18" t="s">
        <v>31</v>
      </c>
      <c r="V142" s="18" t="s">
        <v>32</v>
      </c>
      <c r="W142" s="18" t="s">
        <v>33</v>
      </c>
      <c r="X142" s="18" t="s">
        <v>34</v>
      </c>
      <c r="Y142" s="18" t="s">
        <v>35</v>
      </c>
      <c r="Z142" s="18" t="s">
        <v>36</v>
      </c>
      <c r="AA142" s="18" t="s">
        <v>37</v>
      </c>
      <c r="AB142" s="18" t="s">
        <v>38</v>
      </c>
      <c r="AC142" s="18" t="s">
        <v>39</v>
      </c>
      <c r="AD142" s="18" t="s">
        <v>40</v>
      </c>
      <c r="AE142" s="18" t="s">
        <v>41</v>
      </c>
      <c r="AF142" s="18" t="s">
        <v>42</v>
      </c>
      <c r="AG142" s="18" t="s">
        <v>43</v>
      </c>
      <c r="AH142" s="18" t="s">
        <v>44</v>
      </c>
      <c r="AI142" s="41"/>
      <c r="AJ142" s="159"/>
      <c r="AK142" s="163"/>
    </row>
    <row r="143" spans="2:37" s="24" customFormat="1" ht="23.1" customHeight="1">
      <c r="B143" s="19" t="s">
        <v>8</v>
      </c>
      <c r="C143" s="27" t="str">
        <f t="shared" ref="C143:C149" si="50">C121</f>
        <v>เด็กชายกันตภณ  สีสัน</v>
      </c>
      <c r="D143" s="80"/>
      <c r="E143" s="21">
        <v>0</v>
      </c>
      <c r="F143" s="21">
        <v>0</v>
      </c>
      <c r="G143" s="21">
        <v>0</v>
      </c>
      <c r="H143" s="149" t="s">
        <v>54</v>
      </c>
      <c r="I143" s="149" t="s">
        <v>55</v>
      </c>
      <c r="J143" s="76">
        <v>5</v>
      </c>
      <c r="K143" s="76">
        <v>5</v>
      </c>
      <c r="L143" s="76">
        <v>5</v>
      </c>
      <c r="M143" s="76">
        <v>0</v>
      </c>
      <c r="N143" s="76">
        <v>0</v>
      </c>
      <c r="O143" s="149" t="s">
        <v>54</v>
      </c>
      <c r="P143" s="149" t="s">
        <v>55</v>
      </c>
      <c r="Q143" s="76">
        <v>0</v>
      </c>
      <c r="R143" s="76">
        <v>0</v>
      </c>
      <c r="S143" s="76">
        <v>10</v>
      </c>
      <c r="T143" s="76">
        <v>0</v>
      </c>
      <c r="U143" s="76">
        <v>0</v>
      </c>
      <c r="V143" s="149" t="s">
        <v>54</v>
      </c>
      <c r="W143" s="149" t="s">
        <v>55</v>
      </c>
      <c r="X143" s="21">
        <v>5</v>
      </c>
      <c r="Y143" s="21">
        <v>0</v>
      </c>
      <c r="Z143" s="21">
        <v>5</v>
      </c>
      <c r="AA143" s="21">
        <v>10</v>
      </c>
      <c r="AB143" s="21">
        <v>10</v>
      </c>
      <c r="AC143" s="149" t="s">
        <v>54</v>
      </c>
      <c r="AD143" s="149" t="s">
        <v>55</v>
      </c>
      <c r="AE143" s="76">
        <v>0</v>
      </c>
      <c r="AF143" s="76">
        <v>15</v>
      </c>
      <c r="AG143" s="76">
        <v>1</v>
      </c>
      <c r="AH143" s="76">
        <v>5</v>
      </c>
      <c r="AI143" s="47"/>
      <c r="AJ143" s="121">
        <f>SUM(D143:AI143)</f>
        <v>76</v>
      </c>
      <c r="AK143" s="20"/>
    </row>
    <row r="144" spans="2:37" s="24" customFormat="1" ht="23.1" customHeight="1">
      <c r="B144" s="19" t="s">
        <v>9</v>
      </c>
      <c r="C144" s="27" t="str">
        <f t="shared" si="50"/>
        <v>เด็กชายจิรภัทร    ผุดผ่อง</v>
      </c>
      <c r="D144" s="80"/>
      <c r="E144" s="21">
        <v>11</v>
      </c>
      <c r="F144" s="21">
        <v>0</v>
      </c>
      <c r="G144" s="21">
        <v>0</v>
      </c>
      <c r="H144" s="150"/>
      <c r="I144" s="150"/>
      <c r="J144" s="76">
        <v>20</v>
      </c>
      <c r="K144" s="76">
        <v>20</v>
      </c>
      <c r="L144" s="76">
        <v>20</v>
      </c>
      <c r="M144" s="76">
        <v>0</v>
      </c>
      <c r="N144" s="76">
        <v>20</v>
      </c>
      <c r="O144" s="150"/>
      <c r="P144" s="150"/>
      <c r="Q144" s="76">
        <v>20</v>
      </c>
      <c r="R144" s="76">
        <v>20</v>
      </c>
      <c r="S144" s="76">
        <v>0</v>
      </c>
      <c r="T144" s="76">
        <v>20</v>
      </c>
      <c r="U144" s="76">
        <v>0</v>
      </c>
      <c r="V144" s="150"/>
      <c r="W144" s="150"/>
      <c r="X144" s="21">
        <v>20</v>
      </c>
      <c r="Y144" s="21">
        <v>0</v>
      </c>
      <c r="Z144" s="21">
        <v>0</v>
      </c>
      <c r="AA144" s="21">
        <v>10</v>
      </c>
      <c r="AB144" s="21">
        <v>10</v>
      </c>
      <c r="AC144" s="150"/>
      <c r="AD144" s="150"/>
      <c r="AE144" s="76">
        <v>0</v>
      </c>
      <c r="AF144" s="76">
        <v>0</v>
      </c>
      <c r="AG144" s="76">
        <v>20</v>
      </c>
      <c r="AH144" s="76">
        <v>3</v>
      </c>
      <c r="AI144" s="47"/>
      <c r="AJ144" s="121">
        <f t="shared" ref="AJ144:AJ150" si="51">SUM(D144:AI144)</f>
        <v>214</v>
      </c>
      <c r="AK144" s="20"/>
    </row>
    <row r="145" spans="2:37" s="24" customFormat="1" ht="23.1" customHeight="1">
      <c r="B145" s="19" t="s">
        <v>10</v>
      </c>
      <c r="C145" s="27" t="str">
        <f t="shared" si="50"/>
        <v>เด็กชายธนกร      บุญเนตร</v>
      </c>
      <c r="D145" s="80"/>
      <c r="E145" s="21">
        <v>0</v>
      </c>
      <c r="F145" s="21">
        <v>0</v>
      </c>
      <c r="G145" s="21">
        <v>0</v>
      </c>
      <c r="H145" s="150"/>
      <c r="I145" s="150"/>
      <c r="J145" s="76">
        <v>0</v>
      </c>
      <c r="K145" s="76">
        <v>0</v>
      </c>
      <c r="L145" s="76">
        <v>0</v>
      </c>
      <c r="M145" s="76">
        <v>0</v>
      </c>
      <c r="N145" s="76">
        <v>0</v>
      </c>
      <c r="O145" s="150"/>
      <c r="P145" s="150"/>
      <c r="Q145" s="76">
        <v>0</v>
      </c>
      <c r="R145" s="76">
        <v>0</v>
      </c>
      <c r="S145" s="76">
        <v>0</v>
      </c>
      <c r="T145" s="76">
        <v>0</v>
      </c>
      <c r="U145" s="76">
        <v>0</v>
      </c>
      <c r="V145" s="150"/>
      <c r="W145" s="150"/>
      <c r="X145" s="21">
        <v>5</v>
      </c>
      <c r="Y145" s="21">
        <v>0</v>
      </c>
      <c r="Z145" s="21">
        <v>0</v>
      </c>
      <c r="AA145" s="21">
        <v>0</v>
      </c>
      <c r="AB145" s="21">
        <v>5</v>
      </c>
      <c r="AC145" s="150"/>
      <c r="AD145" s="150"/>
      <c r="AE145" s="76">
        <v>0</v>
      </c>
      <c r="AF145" s="76">
        <v>0</v>
      </c>
      <c r="AG145" s="76">
        <v>0</v>
      </c>
      <c r="AH145" s="76">
        <v>0</v>
      </c>
      <c r="AI145" s="47"/>
      <c r="AJ145" s="121">
        <f t="shared" si="51"/>
        <v>10</v>
      </c>
      <c r="AK145" s="20"/>
    </row>
    <row r="146" spans="2:37" s="24" customFormat="1" ht="23.1" customHeight="1">
      <c r="B146" s="19" t="s">
        <v>11</v>
      </c>
      <c r="C146" s="27" t="str">
        <f t="shared" si="50"/>
        <v>เด็กชายธนพล     หอมกลาง</v>
      </c>
      <c r="D146" s="80"/>
      <c r="E146" s="21">
        <v>20</v>
      </c>
      <c r="F146" s="21">
        <v>0</v>
      </c>
      <c r="G146" s="21">
        <v>0</v>
      </c>
      <c r="H146" s="150"/>
      <c r="I146" s="150"/>
      <c r="J146" s="76">
        <v>13</v>
      </c>
      <c r="K146" s="76">
        <v>0</v>
      </c>
      <c r="L146" s="76">
        <v>10</v>
      </c>
      <c r="M146" s="76">
        <v>0</v>
      </c>
      <c r="N146" s="76">
        <v>0</v>
      </c>
      <c r="O146" s="150"/>
      <c r="P146" s="150"/>
      <c r="Q146" s="76">
        <v>0</v>
      </c>
      <c r="R146" s="76">
        <v>0</v>
      </c>
      <c r="S146" s="76">
        <v>0</v>
      </c>
      <c r="T146" s="76">
        <v>0</v>
      </c>
      <c r="U146" s="76">
        <v>0</v>
      </c>
      <c r="V146" s="150"/>
      <c r="W146" s="150"/>
      <c r="X146" s="21">
        <v>0</v>
      </c>
      <c r="Y146" s="21">
        <v>0</v>
      </c>
      <c r="Z146" s="21">
        <v>10</v>
      </c>
      <c r="AA146" s="21">
        <v>20</v>
      </c>
      <c r="AB146" s="21">
        <v>20</v>
      </c>
      <c r="AC146" s="150"/>
      <c r="AD146" s="150"/>
      <c r="AE146" s="76">
        <v>0</v>
      </c>
      <c r="AF146" s="76">
        <v>0</v>
      </c>
      <c r="AG146" s="76">
        <v>0</v>
      </c>
      <c r="AH146" s="76">
        <v>5</v>
      </c>
      <c r="AI146" s="47"/>
      <c r="AJ146" s="121">
        <f t="shared" si="51"/>
        <v>98</v>
      </c>
      <c r="AK146" s="20"/>
    </row>
    <row r="147" spans="2:37" s="24" customFormat="1" ht="23.1" customHeight="1">
      <c r="B147" s="19" t="s">
        <v>12</v>
      </c>
      <c r="C147" s="27" t="str">
        <f t="shared" si="50"/>
        <v>เด็กชายอภินันท์   จำปาล่า</v>
      </c>
      <c r="D147" s="80"/>
      <c r="E147" s="21">
        <v>10</v>
      </c>
      <c r="F147" s="21">
        <v>0</v>
      </c>
      <c r="G147" s="21">
        <v>0</v>
      </c>
      <c r="H147" s="150"/>
      <c r="I147" s="150"/>
      <c r="J147" s="76">
        <v>20</v>
      </c>
      <c r="K147" s="76">
        <v>0</v>
      </c>
      <c r="L147" s="76">
        <v>10</v>
      </c>
      <c r="M147" s="76">
        <v>0</v>
      </c>
      <c r="N147" s="76">
        <v>0</v>
      </c>
      <c r="O147" s="150"/>
      <c r="P147" s="150"/>
      <c r="Q147" s="76">
        <v>0</v>
      </c>
      <c r="R147" s="76">
        <v>40</v>
      </c>
      <c r="S147" s="76">
        <v>0</v>
      </c>
      <c r="T147" s="76">
        <v>30</v>
      </c>
      <c r="U147" s="76">
        <v>0</v>
      </c>
      <c r="V147" s="150"/>
      <c r="W147" s="150"/>
      <c r="X147" s="21">
        <v>20</v>
      </c>
      <c r="Y147" s="21">
        <v>0</v>
      </c>
      <c r="Z147" s="21">
        <v>0</v>
      </c>
      <c r="AA147" s="21">
        <v>1</v>
      </c>
      <c r="AB147" s="21">
        <v>0</v>
      </c>
      <c r="AC147" s="150"/>
      <c r="AD147" s="150"/>
      <c r="AE147" s="76">
        <v>0</v>
      </c>
      <c r="AF147" s="76">
        <v>0</v>
      </c>
      <c r="AG147" s="76">
        <v>2</v>
      </c>
      <c r="AH147" s="76">
        <v>20</v>
      </c>
      <c r="AI147" s="47"/>
      <c r="AJ147" s="121">
        <f t="shared" si="51"/>
        <v>153</v>
      </c>
      <c r="AK147" s="20"/>
    </row>
    <row r="148" spans="2:37" s="24" customFormat="1" ht="23.1" customHeight="1">
      <c r="B148" s="19" t="s">
        <v>13</v>
      </c>
      <c r="C148" s="27" t="str">
        <f t="shared" si="50"/>
        <v>เด็กชายเมธาภูมิ  รอดโฉม</v>
      </c>
      <c r="D148" s="80"/>
      <c r="E148" s="21">
        <v>1</v>
      </c>
      <c r="F148" s="21">
        <v>0</v>
      </c>
      <c r="G148" s="21">
        <v>0</v>
      </c>
      <c r="H148" s="150"/>
      <c r="I148" s="150"/>
      <c r="J148" s="76">
        <v>3</v>
      </c>
      <c r="K148" s="76">
        <v>1</v>
      </c>
      <c r="L148" s="76">
        <v>7</v>
      </c>
      <c r="M148" s="76">
        <v>0</v>
      </c>
      <c r="N148" s="76">
        <v>0</v>
      </c>
      <c r="O148" s="150"/>
      <c r="P148" s="150"/>
      <c r="Q148" s="76">
        <v>40</v>
      </c>
      <c r="R148" s="76">
        <v>20</v>
      </c>
      <c r="S148" s="76">
        <v>25</v>
      </c>
      <c r="T148" s="76">
        <v>25</v>
      </c>
      <c r="U148" s="76">
        <v>0</v>
      </c>
      <c r="V148" s="150"/>
      <c r="W148" s="150"/>
      <c r="X148" s="21">
        <v>20</v>
      </c>
      <c r="Y148" s="21">
        <v>0</v>
      </c>
      <c r="Z148" s="21">
        <v>3</v>
      </c>
      <c r="AA148" s="21">
        <v>2</v>
      </c>
      <c r="AB148" s="21">
        <v>5</v>
      </c>
      <c r="AC148" s="150"/>
      <c r="AD148" s="150"/>
      <c r="AE148" s="76">
        <v>0</v>
      </c>
      <c r="AF148" s="76">
        <v>0</v>
      </c>
      <c r="AG148" s="76">
        <v>20</v>
      </c>
      <c r="AH148" s="76">
        <v>7</v>
      </c>
      <c r="AI148" s="47"/>
      <c r="AJ148" s="121">
        <f t="shared" si="51"/>
        <v>179</v>
      </c>
      <c r="AK148" s="20"/>
    </row>
    <row r="149" spans="2:37" s="24" customFormat="1" ht="23.1" customHeight="1">
      <c r="B149" s="19" t="s">
        <v>14</v>
      </c>
      <c r="C149" s="27" t="str">
        <f t="shared" si="50"/>
        <v>เด็กหญิงนันทิชา   แย้มวัตร</v>
      </c>
      <c r="D149" s="80"/>
      <c r="E149" s="21">
        <v>0</v>
      </c>
      <c r="F149" s="21">
        <v>0</v>
      </c>
      <c r="G149" s="21">
        <v>0</v>
      </c>
      <c r="H149" s="150"/>
      <c r="I149" s="150"/>
      <c r="J149" s="76">
        <v>5</v>
      </c>
      <c r="K149" s="76">
        <v>10</v>
      </c>
      <c r="L149" s="76">
        <v>0</v>
      </c>
      <c r="M149" s="76">
        <v>0</v>
      </c>
      <c r="N149" s="76">
        <v>0</v>
      </c>
      <c r="O149" s="150"/>
      <c r="P149" s="150"/>
      <c r="Q149" s="76">
        <v>0</v>
      </c>
      <c r="R149" s="76">
        <v>10</v>
      </c>
      <c r="S149" s="76">
        <v>3</v>
      </c>
      <c r="T149" s="76">
        <v>0</v>
      </c>
      <c r="U149" s="76">
        <v>0</v>
      </c>
      <c r="V149" s="150"/>
      <c r="W149" s="150"/>
      <c r="X149" s="21">
        <v>0</v>
      </c>
      <c r="Y149" s="21">
        <v>0</v>
      </c>
      <c r="Z149" s="21">
        <v>0</v>
      </c>
      <c r="AA149" s="21">
        <v>0</v>
      </c>
      <c r="AB149" s="21">
        <v>1</v>
      </c>
      <c r="AC149" s="150"/>
      <c r="AD149" s="150"/>
      <c r="AE149" s="76">
        <v>0</v>
      </c>
      <c r="AF149" s="76">
        <v>0</v>
      </c>
      <c r="AG149" s="76">
        <v>5</v>
      </c>
      <c r="AH149" s="76">
        <v>5</v>
      </c>
      <c r="AI149" s="47"/>
      <c r="AJ149" s="121">
        <f t="shared" si="51"/>
        <v>39</v>
      </c>
      <c r="AK149" s="20"/>
    </row>
    <row r="150" spans="2:37" s="24" customFormat="1" ht="23.1" customHeight="1">
      <c r="B150" s="19"/>
      <c r="C150" s="27"/>
      <c r="D150" s="35">
        <f t="shared" ref="D150" si="52">AJ128</f>
        <v>0</v>
      </c>
      <c r="E150" s="34">
        <v>0</v>
      </c>
      <c r="F150" s="34">
        <v>0</v>
      </c>
      <c r="G150" s="34">
        <v>0</v>
      </c>
      <c r="H150" s="150"/>
      <c r="I150" s="150"/>
      <c r="J150" s="34">
        <v>0</v>
      </c>
      <c r="K150" s="34">
        <v>0</v>
      </c>
      <c r="L150" s="34">
        <v>0</v>
      </c>
      <c r="M150" s="34">
        <v>0</v>
      </c>
      <c r="N150" s="34">
        <v>0</v>
      </c>
      <c r="O150" s="150"/>
      <c r="P150" s="150"/>
      <c r="Q150" s="34">
        <v>0</v>
      </c>
      <c r="R150" s="34">
        <v>0</v>
      </c>
      <c r="S150" s="34">
        <v>0</v>
      </c>
      <c r="T150" s="34">
        <v>0</v>
      </c>
      <c r="U150" s="34">
        <v>0</v>
      </c>
      <c r="V150" s="150"/>
      <c r="W150" s="150"/>
      <c r="X150" s="34">
        <v>0</v>
      </c>
      <c r="Y150" s="34">
        <v>0</v>
      </c>
      <c r="Z150" s="34">
        <v>0</v>
      </c>
      <c r="AA150" s="34">
        <v>0</v>
      </c>
      <c r="AB150" s="34">
        <v>0</v>
      </c>
      <c r="AC150" s="150"/>
      <c r="AD150" s="150"/>
      <c r="AE150" s="34">
        <v>0</v>
      </c>
      <c r="AF150" s="34">
        <v>0</v>
      </c>
      <c r="AG150" s="34">
        <v>0</v>
      </c>
      <c r="AH150" s="34">
        <v>0</v>
      </c>
      <c r="AI150" s="47"/>
      <c r="AJ150" s="35">
        <f t="shared" si="51"/>
        <v>0</v>
      </c>
      <c r="AK150" s="20"/>
    </row>
    <row r="151" spans="2:37" s="24" customFormat="1" ht="23.1" customHeight="1">
      <c r="B151" s="19"/>
      <c r="C151" s="27"/>
      <c r="D151" s="38"/>
      <c r="E151" s="34"/>
      <c r="F151" s="34"/>
      <c r="G151" s="34"/>
      <c r="H151" s="150"/>
      <c r="I151" s="150"/>
      <c r="J151" s="34"/>
      <c r="K151" s="34"/>
      <c r="L151" s="34"/>
      <c r="M151" s="34"/>
      <c r="N151" s="34"/>
      <c r="O151" s="150"/>
      <c r="P151" s="150"/>
      <c r="Q151" s="34"/>
      <c r="R151" s="34"/>
      <c r="S151" s="34"/>
      <c r="T151" s="34"/>
      <c r="U151" s="34"/>
      <c r="V151" s="150"/>
      <c r="W151" s="150"/>
      <c r="X151" s="34"/>
      <c r="Y151" s="34"/>
      <c r="Z151" s="34"/>
      <c r="AA151" s="34"/>
      <c r="AB151" s="34"/>
      <c r="AC151" s="150"/>
      <c r="AD151" s="150"/>
      <c r="AE151" s="34"/>
      <c r="AF151" s="34"/>
      <c r="AG151" s="34"/>
      <c r="AH151" s="34"/>
      <c r="AI151" s="47"/>
      <c r="AJ151" s="35"/>
      <c r="AK151" s="20"/>
    </row>
    <row r="152" spans="2:37" s="24" customFormat="1" ht="23.1" customHeight="1">
      <c r="B152" s="19"/>
      <c r="C152" s="27"/>
      <c r="D152" s="38"/>
      <c r="E152" s="34"/>
      <c r="F152" s="34"/>
      <c r="G152" s="34"/>
      <c r="H152" s="150"/>
      <c r="I152" s="150"/>
      <c r="J152" s="34"/>
      <c r="K152" s="34"/>
      <c r="L152" s="34"/>
      <c r="M152" s="34"/>
      <c r="N152" s="34"/>
      <c r="O152" s="150"/>
      <c r="P152" s="150"/>
      <c r="Q152" s="34"/>
      <c r="R152" s="34"/>
      <c r="S152" s="34"/>
      <c r="T152" s="34"/>
      <c r="U152" s="34"/>
      <c r="V152" s="150"/>
      <c r="W152" s="150"/>
      <c r="X152" s="34"/>
      <c r="Y152" s="34"/>
      <c r="Z152" s="34"/>
      <c r="AA152" s="34"/>
      <c r="AB152" s="34"/>
      <c r="AC152" s="150"/>
      <c r="AD152" s="150"/>
      <c r="AE152" s="34"/>
      <c r="AF152" s="34"/>
      <c r="AG152" s="34"/>
      <c r="AH152" s="34"/>
      <c r="AI152" s="47"/>
      <c r="AJ152" s="35"/>
      <c r="AK152" s="20"/>
    </row>
    <row r="153" spans="2:37" s="24" customFormat="1" ht="23.1" customHeight="1">
      <c r="B153" s="19"/>
      <c r="C153" s="27"/>
      <c r="D153" s="38"/>
      <c r="E153" s="34"/>
      <c r="F153" s="34"/>
      <c r="G153" s="34"/>
      <c r="H153" s="150"/>
      <c r="I153" s="150"/>
      <c r="J153" s="34"/>
      <c r="K153" s="34"/>
      <c r="L153" s="34"/>
      <c r="M153" s="34"/>
      <c r="N153" s="34"/>
      <c r="O153" s="150"/>
      <c r="P153" s="150"/>
      <c r="Q153" s="34"/>
      <c r="R153" s="34"/>
      <c r="S153" s="34"/>
      <c r="T153" s="34"/>
      <c r="U153" s="34"/>
      <c r="V153" s="150"/>
      <c r="W153" s="150"/>
      <c r="X153" s="34"/>
      <c r="Y153" s="34"/>
      <c r="Z153" s="34"/>
      <c r="AA153" s="34"/>
      <c r="AB153" s="34"/>
      <c r="AC153" s="150"/>
      <c r="AD153" s="150"/>
      <c r="AE153" s="34"/>
      <c r="AF153" s="34"/>
      <c r="AG153" s="34"/>
      <c r="AH153" s="34"/>
      <c r="AI153" s="47"/>
      <c r="AJ153" s="35"/>
      <c r="AK153" s="20"/>
    </row>
    <row r="154" spans="2:37" ht="23.1" customHeight="1">
      <c r="B154" s="29"/>
      <c r="C154" s="30" t="s">
        <v>20</v>
      </c>
      <c r="D154" s="48">
        <f>SUM(D143:D153)</f>
        <v>0</v>
      </c>
      <c r="E154" s="39">
        <f>SUM(E143:E153)</f>
        <v>42</v>
      </c>
      <c r="F154" s="39">
        <f>SUM(F143:F153)</f>
        <v>0</v>
      </c>
      <c r="G154" s="39">
        <f>SUM(G143:G153)</f>
        <v>0</v>
      </c>
      <c r="H154" s="151"/>
      <c r="I154" s="151"/>
      <c r="J154" s="39">
        <f>SUM(J143:J153)</f>
        <v>66</v>
      </c>
      <c r="K154" s="39">
        <f>SUM(K143:K153)</f>
        <v>36</v>
      </c>
      <c r="L154" s="39">
        <f>SUM(L143:L153)</f>
        <v>52</v>
      </c>
      <c r="M154" s="39">
        <f>SUM(M143:M153)</f>
        <v>0</v>
      </c>
      <c r="N154" s="39">
        <f>SUM(N143:N153)</f>
        <v>20</v>
      </c>
      <c r="O154" s="151"/>
      <c r="P154" s="151"/>
      <c r="Q154" s="39">
        <f>SUM(Q143:Q153)</f>
        <v>60</v>
      </c>
      <c r="R154" s="39">
        <f>SUM(R143:R153)</f>
        <v>90</v>
      </c>
      <c r="S154" s="39">
        <f>SUM(S143:S153)</f>
        <v>38</v>
      </c>
      <c r="T154" s="39">
        <f>SUM(T143:T153)</f>
        <v>75</v>
      </c>
      <c r="U154" s="39">
        <f>SUM(U143:U153)</f>
        <v>0</v>
      </c>
      <c r="V154" s="151"/>
      <c r="W154" s="151"/>
      <c r="X154" s="39">
        <f>SUM(X143:X153)</f>
        <v>70</v>
      </c>
      <c r="Y154" s="39">
        <f>SUM(Y143:Y153)</f>
        <v>0</v>
      </c>
      <c r="Z154" s="39">
        <f>SUM(Z143:Z153)</f>
        <v>18</v>
      </c>
      <c r="AA154" s="39">
        <f>SUM(AA143:AA153)</f>
        <v>43</v>
      </c>
      <c r="AB154" s="39">
        <f>SUM(AB143:AB153)</f>
        <v>51</v>
      </c>
      <c r="AC154" s="151"/>
      <c r="AD154" s="151"/>
      <c r="AE154" s="39">
        <f>SUM(AE143:AE153)</f>
        <v>0</v>
      </c>
      <c r="AF154" s="39">
        <f>SUM(AF143:AF153)</f>
        <v>15</v>
      </c>
      <c r="AG154" s="39">
        <f>SUM(AG143:AG153)</f>
        <v>48</v>
      </c>
      <c r="AH154" s="39">
        <f>SUM(AH143:AH153)</f>
        <v>45</v>
      </c>
      <c r="AI154" s="49"/>
      <c r="AJ154" s="119">
        <f>SUM(AJ143:AJ153)</f>
        <v>769</v>
      </c>
      <c r="AK154" s="31"/>
    </row>
    <row r="155" spans="2:37" ht="24.9" customHeight="1">
      <c r="B155" s="25"/>
    </row>
    <row r="156" spans="2:37" ht="24.9" customHeight="1">
      <c r="D156" s="16" t="s">
        <v>46</v>
      </c>
      <c r="E156" s="16" t="s">
        <v>52</v>
      </c>
      <c r="M156" s="16" t="s">
        <v>48</v>
      </c>
      <c r="W156" s="16" t="s">
        <v>46</v>
      </c>
      <c r="Y156" s="16" t="s">
        <v>53</v>
      </c>
      <c r="AH156" s="16" t="s">
        <v>51</v>
      </c>
    </row>
    <row r="157" spans="2:37" ht="24.9" customHeight="1">
      <c r="E157" s="16" t="str">
        <f>E135</f>
        <v xml:space="preserve">  (นางสาวปวีณา  ปันดวง )</v>
      </c>
      <c r="Y157" s="158" t="s">
        <v>106</v>
      </c>
      <c r="Z157" s="158"/>
      <c r="AA157" s="158"/>
      <c r="AB157" s="158"/>
      <c r="AC157" s="158"/>
      <c r="AD157" s="158"/>
      <c r="AE157" s="158"/>
      <c r="AF157" s="158"/>
      <c r="AG157" s="158"/>
    </row>
    <row r="158" spans="2:37" ht="24.9" customHeight="1">
      <c r="E158" s="16" t="s">
        <v>47</v>
      </c>
      <c r="X158" s="16" t="s">
        <v>108</v>
      </c>
    </row>
    <row r="160" spans="2:37" ht="24.9" customHeight="1">
      <c r="B160" s="169" t="str">
        <f>B1</f>
        <v>แบบบันทึกการออมทรัพย์</v>
      </c>
      <c r="C160" s="169"/>
      <c r="D160" s="169"/>
      <c r="E160" s="169"/>
      <c r="F160" s="169"/>
      <c r="G160" s="169"/>
      <c r="H160" s="169"/>
      <c r="I160" s="169"/>
      <c r="J160" s="169"/>
      <c r="K160" s="169"/>
      <c r="L160" s="169"/>
      <c r="M160" s="169"/>
      <c r="N160" s="169"/>
      <c r="O160" s="169"/>
      <c r="P160" s="169"/>
      <c r="Q160" s="169"/>
      <c r="R160" s="169"/>
      <c r="S160" s="169"/>
      <c r="T160" s="169"/>
      <c r="U160" s="169"/>
      <c r="V160" s="169"/>
      <c r="W160" s="169"/>
      <c r="X160" s="169"/>
      <c r="Y160" s="169"/>
      <c r="Z160" s="169"/>
      <c r="AA160" s="169"/>
      <c r="AB160" s="169"/>
      <c r="AC160" s="169"/>
      <c r="AD160" s="169"/>
      <c r="AE160" s="169"/>
      <c r="AF160" s="169"/>
      <c r="AG160" s="169"/>
      <c r="AH160" s="169"/>
      <c r="AI160" s="169"/>
      <c r="AJ160" s="169"/>
      <c r="AK160" s="169"/>
    </row>
    <row r="161" spans="2:37" ht="24.9" customHeight="1">
      <c r="B161" s="169" t="str">
        <f>B2</f>
        <v xml:space="preserve">ชั้นประถมศึกษาปีที่ 6 ปีการศึกษา 2566 โรงเรียนบ้านตระแบกงาม อำเภอบางระกำ จังหวัดพิษณุโลก </v>
      </c>
      <c r="C161" s="169"/>
      <c r="D161" s="169"/>
      <c r="E161" s="169"/>
      <c r="F161" s="169"/>
      <c r="G161" s="169"/>
      <c r="H161" s="169"/>
      <c r="I161" s="169"/>
      <c r="J161" s="169"/>
      <c r="K161" s="169"/>
      <c r="L161" s="169"/>
      <c r="M161" s="169"/>
      <c r="N161" s="169"/>
      <c r="O161" s="169"/>
      <c r="P161" s="169"/>
      <c r="Q161" s="169"/>
      <c r="R161" s="169"/>
      <c r="S161" s="169"/>
      <c r="T161" s="169"/>
      <c r="U161" s="169"/>
      <c r="V161" s="169"/>
      <c r="W161" s="169"/>
      <c r="X161" s="169"/>
      <c r="Y161" s="169"/>
      <c r="Z161" s="169"/>
      <c r="AA161" s="169"/>
      <c r="AB161" s="169"/>
      <c r="AC161" s="169"/>
      <c r="AD161" s="169"/>
      <c r="AE161" s="169"/>
      <c r="AF161" s="169"/>
      <c r="AG161" s="169"/>
      <c r="AH161" s="169"/>
      <c r="AI161" s="169"/>
      <c r="AJ161" s="169"/>
      <c r="AK161" s="169"/>
    </row>
    <row r="162" spans="2:37" ht="24.9" customHeight="1">
      <c r="B162" s="164" t="s">
        <v>90</v>
      </c>
      <c r="C162" s="164"/>
      <c r="D162" s="164"/>
      <c r="E162" s="164"/>
      <c r="F162" s="164"/>
      <c r="G162" s="164"/>
      <c r="H162" s="164"/>
      <c r="I162" s="164"/>
      <c r="J162" s="164"/>
      <c r="K162" s="164"/>
      <c r="L162" s="164"/>
      <c r="M162" s="164"/>
      <c r="N162" s="164"/>
      <c r="O162" s="164"/>
      <c r="P162" s="164"/>
      <c r="Q162" s="164"/>
      <c r="R162" s="164"/>
      <c r="S162" s="164"/>
      <c r="T162" s="164"/>
      <c r="U162" s="164"/>
      <c r="V162" s="164"/>
      <c r="W162" s="164"/>
      <c r="X162" s="164"/>
      <c r="Y162" s="164"/>
      <c r="Z162" s="164"/>
      <c r="AA162" s="164"/>
      <c r="AB162" s="164"/>
      <c r="AC162" s="164"/>
      <c r="AD162" s="164"/>
      <c r="AE162" s="164"/>
      <c r="AF162" s="164"/>
      <c r="AG162" s="164"/>
      <c r="AH162" s="164"/>
      <c r="AI162" s="164"/>
      <c r="AJ162" s="164"/>
      <c r="AK162" s="164"/>
    </row>
    <row r="163" spans="2:37" ht="24.9" customHeight="1">
      <c r="B163" s="159" t="s">
        <v>18</v>
      </c>
      <c r="C163" s="159" t="s">
        <v>22</v>
      </c>
      <c r="D163" s="161" t="s">
        <v>23</v>
      </c>
      <c r="E163" s="160" t="s">
        <v>24</v>
      </c>
      <c r="F163" s="160"/>
      <c r="G163" s="160"/>
      <c r="H163" s="160"/>
      <c r="I163" s="160"/>
      <c r="J163" s="160"/>
      <c r="K163" s="160"/>
      <c r="L163" s="160"/>
      <c r="M163" s="160"/>
      <c r="N163" s="160"/>
      <c r="O163" s="160"/>
      <c r="P163" s="160"/>
      <c r="Q163" s="160"/>
      <c r="R163" s="160"/>
      <c r="S163" s="160"/>
      <c r="T163" s="160"/>
      <c r="U163" s="160"/>
      <c r="V163" s="160"/>
      <c r="W163" s="160"/>
      <c r="X163" s="160"/>
      <c r="Y163" s="160"/>
      <c r="Z163" s="160"/>
      <c r="AA163" s="160"/>
      <c r="AB163" s="160"/>
      <c r="AC163" s="160"/>
      <c r="AD163" s="160"/>
      <c r="AE163" s="160"/>
      <c r="AF163" s="160"/>
      <c r="AG163" s="160"/>
      <c r="AH163" s="160"/>
      <c r="AI163" s="160"/>
      <c r="AJ163" s="159" t="s">
        <v>20</v>
      </c>
      <c r="AK163" s="163" t="s">
        <v>19</v>
      </c>
    </row>
    <row r="164" spans="2:37" ht="24.9" customHeight="1">
      <c r="B164" s="159"/>
      <c r="C164" s="159"/>
      <c r="D164" s="162"/>
      <c r="E164" s="18" t="s">
        <v>8</v>
      </c>
      <c r="F164" s="18" t="s">
        <v>9</v>
      </c>
      <c r="G164" s="18" t="s">
        <v>10</v>
      </c>
      <c r="H164" s="18" t="s">
        <v>11</v>
      </c>
      <c r="I164" s="18" t="s">
        <v>12</v>
      </c>
      <c r="J164" s="18" t="s">
        <v>13</v>
      </c>
      <c r="K164" s="18" t="s">
        <v>14</v>
      </c>
      <c r="L164" s="18" t="s">
        <v>15</v>
      </c>
      <c r="M164" s="18" t="s">
        <v>16</v>
      </c>
      <c r="N164" s="18" t="s">
        <v>17</v>
      </c>
      <c r="O164" s="18" t="s">
        <v>25</v>
      </c>
      <c r="P164" s="18" t="s">
        <v>26</v>
      </c>
      <c r="Q164" s="18" t="s">
        <v>27</v>
      </c>
      <c r="R164" s="18" t="s">
        <v>28</v>
      </c>
      <c r="S164" s="18" t="s">
        <v>29</v>
      </c>
      <c r="T164" s="18" t="s">
        <v>30</v>
      </c>
      <c r="U164" s="18" t="s">
        <v>31</v>
      </c>
      <c r="V164" s="18" t="s">
        <v>32</v>
      </c>
      <c r="W164" s="18" t="s">
        <v>33</v>
      </c>
      <c r="X164" s="18" t="s">
        <v>34</v>
      </c>
      <c r="Y164" s="18" t="s">
        <v>35</v>
      </c>
      <c r="Z164" s="18" t="s">
        <v>36</v>
      </c>
      <c r="AA164" s="18" t="s">
        <v>37</v>
      </c>
      <c r="AB164" s="18" t="s">
        <v>38</v>
      </c>
      <c r="AC164" s="18" t="s">
        <v>39</v>
      </c>
      <c r="AD164" s="18" t="s">
        <v>40</v>
      </c>
      <c r="AE164" s="18" t="s">
        <v>41</v>
      </c>
      <c r="AF164" s="18" t="s">
        <v>42</v>
      </c>
      <c r="AG164" s="18" t="s">
        <v>43</v>
      </c>
      <c r="AH164" s="18" t="s">
        <v>44</v>
      </c>
      <c r="AI164" s="18" t="s">
        <v>45</v>
      </c>
      <c r="AJ164" s="159"/>
      <c r="AK164" s="163"/>
    </row>
    <row r="165" spans="2:37" s="24" customFormat="1" ht="23.1" customHeight="1">
      <c r="B165" s="19" t="s">
        <v>8</v>
      </c>
      <c r="C165" s="27" t="str">
        <f t="shared" ref="C165:C171" si="53">C143</f>
        <v>เด็กชายกันตภณ  สีสัน</v>
      </c>
      <c r="D165" s="83">
        <f t="shared" ref="D165:D172" si="54">AJ143</f>
        <v>76</v>
      </c>
      <c r="E165" s="21">
        <v>4</v>
      </c>
      <c r="F165" s="149" t="s">
        <v>54</v>
      </c>
      <c r="G165" s="149" t="s">
        <v>55</v>
      </c>
      <c r="H165" s="34">
        <v>0</v>
      </c>
      <c r="I165" s="173" t="s">
        <v>82</v>
      </c>
      <c r="J165" s="76">
        <v>10</v>
      </c>
      <c r="K165" s="76">
        <v>0</v>
      </c>
      <c r="L165" s="76">
        <v>0</v>
      </c>
      <c r="M165" s="149" t="s">
        <v>54</v>
      </c>
      <c r="N165" s="149" t="s">
        <v>55</v>
      </c>
      <c r="O165" s="149" t="s">
        <v>83</v>
      </c>
      <c r="P165" s="21">
        <v>0</v>
      </c>
      <c r="Q165" s="21">
        <v>0</v>
      </c>
      <c r="R165" s="21">
        <v>0</v>
      </c>
      <c r="S165" s="21">
        <v>0</v>
      </c>
      <c r="T165" s="149" t="s">
        <v>54</v>
      </c>
      <c r="U165" s="149" t="s">
        <v>55</v>
      </c>
      <c r="V165" s="76">
        <v>2</v>
      </c>
      <c r="W165" s="76">
        <v>10</v>
      </c>
      <c r="X165" s="76">
        <v>0</v>
      </c>
      <c r="Y165" s="76">
        <v>0</v>
      </c>
      <c r="Z165" s="76">
        <v>0</v>
      </c>
      <c r="AA165" s="149" t="s">
        <v>54</v>
      </c>
      <c r="AB165" s="149" t="s">
        <v>55</v>
      </c>
      <c r="AC165" s="76">
        <v>2</v>
      </c>
      <c r="AD165" s="76">
        <v>0</v>
      </c>
      <c r="AE165" s="76">
        <v>0</v>
      </c>
      <c r="AF165" s="115"/>
      <c r="AG165" s="152" t="s">
        <v>116</v>
      </c>
      <c r="AH165" s="149" t="s">
        <v>54</v>
      </c>
      <c r="AI165" s="149" t="s">
        <v>84</v>
      </c>
      <c r="AJ165" s="121">
        <f>SUM(D165:AI165)</f>
        <v>104</v>
      </c>
      <c r="AK165" s="20"/>
    </row>
    <row r="166" spans="2:37" s="24" customFormat="1" ht="23.1" customHeight="1">
      <c r="B166" s="19" t="s">
        <v>9</v>
      </c>
      <c r="C166" s="27" t="str">
        <f t="shared" si="53"/>
        <v>เด็กชายจิรภัทร    ผุดผ่อง</v>
      </c>
      <c r="D166" s="83">
        <f t="shared" si="54"/>
        <v>214</v>
      </c>
      <c r="E166" s="21">
        <v>5</v>
      </c>
      <c r="F166" s="150"/>
      <c r="G166" s="150"/>
      <c r="H166" s="34">
        <v>0</v>
      </c>
      <c r="I166" s="174"/>
      <c r="J166" s="76">
        <v>0</v>
      </c>
      <c r="K166" s="76">
        <v>10</v>
      </c>
      <c r="L166" s="76">
        <v>0</v>
      </c>
      <c r="M166" s="150"/>
      <c r="N166" s="150"/>
      <c r="O166" s="150"/>
      <c r="P166" s="21">
        <v>5</v>
      </c>
      <c r="Q166" s="21">
        <v>0</v>
      </c>
      <c r="R166" s="21">
        <v>20</v>
      </c>
      <c r="S166" s="21">
        <v>20</v>
      </c>
      <c r="T166" s="150"/>
      <c r="U166" s="150"/>
      <c r="V166" s="76">
        <v>15</v>
      </c>
      <c r="W166" s="76">
        <v>0</v>
      </c>
      <c r="X166" s="76">
        <v>10</v>
      </c>
      <c r="Y166" s="76">
        <v>0</v>
      </c>
      <c r="Z166" s="76">
        <v>10</v>
      </c>
      <c r="AA166" s="150"/>
      <c r="AB166" s="150"/>
      <c r="AC166" s="76">
        <v>10</v>
      </c>
      <c r="AD166" s="76">
        <v>0</v>
      </c>
      <c r="AE166" s="76">
        <v>0</v>
      </c>
      <c r="AF166" s="115"/>
      <c r="AG166" s="153"/>
      <c r="AH166" s="150"/>
      <c r="AI166" s="150"/>
      <c r="AJ166" s="121">
        <f t="shared" ref="AJ166:AJ173" si="55">SUM(D166:AI166)</f>
        <v>319</v>
      </c>
      <c r="AK166" s="20"/>
    </row>
    <row r="167" spans="2:37" s="24" customFormat="1" ht="23.1" customHeight="1">
      <c r="B167" s="19" t="s">
        <v>10</v>
      </c>
      <c r="C167" s="27" t="str">
        <f t="shared" si="53"/>
        <v>เด็กชายธนกร      บุญเนตร</v>
      </c>
      <c r="D167" s="83">
        <f t="shared" si="54"/>
        <v>10</v>
      </c>
      <c r="E167" s="21">
        <v>0</v>
      </c>
      <c r="F167" s="150"/>
      <c r="G167" s="150"/>
      <c r="H167" s="34">
        <v>0</v>
      </c>
      <c r="I167" s="174"/>
      <c r="J167" s="76">
        <v>0</v>
      </c>
      <c r="K167" s="76">
        <v>0</v>
      </c>
      <c r="L167" s="76">
        <v>0</v>
      </c>
      <c r="M167" s="150"/>
      <c r="N167" s="150"/>
      <c r="O167" s="150"/>
      <c r="P167" s="21">
        <v>0</v>
      </c>
      <c r="Q167" s="21">
        <v>0</v>
      </c>
      <c r="R167" s="21">
        <v>5</v>
      </c>
      <c r="S167" s="21">
        <v>0</v>
      </c>
      <c r="T167" s="150"/>
      <c r="U167" s="150"/>
      <c r="V167" s="76">
        <v>5</v>
      </c>
      <c r="W167" s="76">
        <v>5</v>
      </c>
      <c r="X167" s="76">
        <v>0</v>
      </c>
      <c r="Y167" s="76">
        <v>0</v>
      </c>
      <c r="Z167" s="76">
        <v>5</v>
      </c>
      <c r="AA167" s="150"/>
      <c r="AB167" s="150"/>
      <c r="AC167" s="76">
        <v>0</v>
      </c>
      <c r="AD167" s="76">
        <v>0</v>
      </c>
      <c r="AE167" s="76">
        <v>0</v>
      </c>
      <c r="AF167" s="115"/>
      <c r="AG167" s="153"/>
      <c r="AH167" s="150"/>
      <c r="AI167" s="150"/>
      <c r="AJ167" s="121">
        <f t="shared" si="55"/>
        <v>30</v>
      </c>
      <c r="AK167" s="20"/>
    </row>
    <row r="168" spans="2:37" s="24" customFormat="1" ht="23.1" customHeight="1">
      <c r="B168" s="19" t="s">
        <v>11</v>
      </c>
      <c r="C168" s="27" t="str">
        <f t="shared" si="53"/>
        <v>เด็กชายธนพล     หอมกลาง</v>
      </c>
      <c r="D168" s="83">
        <f t="shared" si="54"/>
        <v>98</v>
      </c>
      <c r="E168" s="21">
        <v>4</v>
      </c>
      <c r="F168" s="150"/>
      <c r="G168" s="150"/>
      <c r="H168" s="34">
        <v>0</v>
      </c>
      <c r="I168" s="174"/>
      <c r="J168" s="76">
        <v>0</v>
      </c>
      <c r="K168" s="76">
        <v>10</v>
      </c>
      <c r="L168" s="76">
        <v>0</v>
      </c>
      <c r="M168" s="150"/>
      <c r="N168" s="150"/>
      <c r="O168" s="150"/>
      <c r="P168" s="21">
        <v>0</v>
      </c>
      <c r="Q168" s="21">
        <v>0</v>
      </c>
      <c r="R168" s="21">
        <v>0</v>
      </c>
      <c r="S168" s="21">
        <v>5</v>
      </c>
      <c r="T168" s="150"/>
      <c r="U168" s="150"/>
      <c r="V168" s="76">
        <v>0</v>
      </c>
      <c r="W168" s="76">
        <v>0</v>
      </c>
      <c r="X168" s="76">
        <v>0</v>
      </c>
      <c r="Y168" s="76">
        <v>0</v>
      </c>
      <c r="Z168" s="76">
        <v>6</v>
      </c>
      <c r="AA168" s="150"/>
      <c r="AB168" s="150"/>
      <c r="AC168" s="76">
        <v>0</v>
      </c>
      <c r="AD168" s="76">
        <v>0</v>
      </c>
      <c r="AE168" s="76">
        <v>0</v>
      </c>
      <c r="AF168" s="115"/>
      <c r="AG168" s="153"/>
      <c r="AH168" s="150"/>
      <c r="AI168" s="150"/>
      <c r="AJ168" s="121">
        <f t="shared" si="55"/>
        <v>123</v>
      </c>
      <c r="AK168" s="20"/>
    </row>
    <row r="169" spans="2:37" s="24" customFormat="1" ht="23.1" customHeight="1">
      <c r="B169" s="19" t="s">
        <v>12</v>
      </c>
      <c r="C169" s="27" t="str">
        <f t="shared" si="53"/>
        <v>เด็กชายอภินันท์   จำปาล่า</v>
      </c>
      <c r="D169" s="83">
        <f t="shared" si="54"/>
        <v>153</v>
      </c>
      <c r="E169" s="21">
        <v>20</v>
      </c>
      <c r="F169" s="150"/>
      <c r="G169" s="150"/>
      <c r="H169" s="34">
        <v>0</v>
      </c>
      <c r="I169" s="174"/>
      <c r="J169" s="76">
        <v>30</v>
      </c>
      <c r="K169" s="76">
        <v>20</v>
      </c>
      <c r="L169" s="76">
        <v>0</v>
      </c>
      <c r="M169" s="150"/>
      <c r="N169" s="150"/>
      <c r="O169" s="150"/>
      <c r="P169" s="21">
        <v>5</v>
      </c>
      <c r="Q169" s="21">
        <v>0</v>
      </c>
      <c r="R169" s="21">
        <v>0</v>
      </c>
      <c r="S169" s="21">
        <v>0</v>
      </c>
      <c r="T169" s="150"/>
      <c r="U169" s="150"/>
      <c r="V169" s="76">
        <v>1</v>
      </c>
      <c r="W169" s="76">
        <v>5</v>
      </c>
      <c r="X169" s="76">
        <v>20</v>
      </c>
      <c r="Y169" s="76">
        <v>0</v>
      </c>
      <c r="Z169" s="76">
        <v>0</v>
      </c>
      <c r="AA169" s="150"/>
      <c r="AB169" s="150"/>
      <c r="AC169" s="76">
        <v>0</v>
      </c>
      <c r="AD169" s="76">
        <v>0</v>
      </c>
      <c r="AE169" s="76">
        <v>0</v>
      </c>
      <c r="AF169" s="115"/>
      <c r="AG169" s="153"/>
      <c r="AH169" s="150"/>
      <c r="AI169" s="150"/>
      <c r="AJ169" s="121">
        <f t="shared" si="55"/>
        <v>254</v>
      </c>
      <c r="AK169" s="20"/>
    </row>
    <row r="170" spans="2:37" s="24" customFormat="1" ht="23.1" customHeight="1">
      <c r="B170" s="19" t="s">
        <v>13</v>
      </c>
      <c r="C170" s="27" t="str">
        <f t="shared" si="53"/>
        <v>เด็กชายเมธาภูมิ  รอดโฉม</v>
      </c>
      <c r="D170" s="83">
        <f t="shared" si="54"/>
        <v>179</v>
      </c>
      <c r="E170" s="21">
        <v>20</v>
      </c>
      <c r="F170" s="150"/>
      <c r="G170" s="150"/>
      <c r="H170" s="34">
        <v>0</v>
      </c>
      <c r="I170" s="174"/>
      <c r="J170" s="76">
        <v>10</v>
      </c>
      <c r="K170" s="76">
        <v>4</v>
      </c>
      <c r="L170" s="76">
        <v>0</v>
      </c>
      <c r="M170" s="150"/>
      <c r="N170" s="150"/>
      <c r="O170" s="150"/>
      <c r="P170" s="21">
        <v>5</v>
      </c>
      <c r="Q170" s="21">
        <v>0</v>
      </c>
      <c r="R170" s="21">
        <v>2</v>
      </c>
      <c r="S170" s="21">
        <v>6</v>
      </c>
      <c r="T170" s="150"/>
      <c r="U170" s="150"/>
      <c r="V170" s="76">
        <v>2</v>
      </c>
      <c r="W170" s="76">
        <v>12</v>
      </c>
      <c r="X170" s="76">
        <v>7</v>
      </c>
      <c r="Y170" s="76">
        <v>0</v>
      </c>
      <c r="Z170" s="76">
        <v>12</v>
      </c>
      <c r="AA170" s="150"/>
      <c r="AB170" s="150"/>
      <c r="AC170" s="76">
        <v>7</v>
      </c>
      <c r="AD170" s="76">
        <v>0</v>
      </c>
      <c r="AE170" s="76">
        <v>0</v>
      </c>
      <c r="AF170" s="115"/>
      <c r="AG170" s="153"/>
      <c r="AH170" s="150"/>
      <c r="AI170" s="150"/>
      <c r="AJ170" s="121">
        <f t="shared" si="55"/>
        <v>266</v>
      </c>
      <c r="AK170" s="20"/>
    </row>
    <row r="171" spans="2:37" s="24" customFormat="1" ht="23.1" customHeight="1">
      <c r="B171" s="19" t="s">
        <v>14</v>
      </c>
      <c r="C171" s="27" t="str">
        <f t="shared" si="53"/>
        <v>เด็กหญิงนันทิชา   แย้มวัตร</v>
      </c>
      <c r="D171" s="83">
        <f t="shared" si="54"/>
        <v>39</v>
      </c>
      <c r="E171" s="21">
        <v>0</v>
      </c>
      <c r="F171" s="150"/>
      <c r="G171" s="150"/>
      <c r="H171" s="34">
        <v>0</v>
      </c>
      <c r="I171" s="174"/>
      <c r="J171" s="76">
        <v>0</v>
      </c>
      <c r="K171" s="76">
        <v>0</v>
      </c>
      <c r="L171" s="76">
        <v>0</v>
      </c>
      <c r="M171" s="150"/>
      <c r="N171" s="150"/>
      <c r="O171" s="150"/>
      <c r="P171" s="21">
        <v>0</v>
      </c>
      <c r="Q171" s="21">
        <v>0</v>
      </c>
      <c r="R171" s="21">
        <v>10</v>
      </c>
      <c r="S171" s="21">
        <v>0</v>
      </c>
      <c r="T171" s="150"/>
      <c r="U171" s="150"/>
      <c r="V171" s="76">
        <v>5</v>
      </c>
      <c r="W171" s="76">
        <v>10</v>
      </c>
      <c r="X171" s="76">
        <v>0</v>
      </c>
      <c r="Y171" s="76">
        <v>0</v>
      </c>
      <c r="Z171" s="76">
        <v>5</v>
      </c>
      <c r="AA171" s="150"/>
      <c r="AB171" s="150"/>
      <c r="AC171" s="76">
        <v>0</v>
      </c>
      <c r="AD171" s="76">
        <v>0</v>
      </c>
      <c r="AE171" s="76">
        <v>0</v>
      </c>
      <c r="AF171" s="115"/>
      <c r="AG171" s="153"/>
      <c r="AH171" s="150"/>
      <c r="AI171" s="150"/>
      <c r="AJ171" s="121">
        <f t="shared" si="55"/>
        <v>69</v>
      </c>
      <c r="AK171" s="20"/>
    </row>
    <row r="172" spans="2:37" s="24" customFormat="1" ht="23.1" customHeight="1">
      <c r="B172" s="19"/>
      <c r="C172" s="27"/>
      <c r="D172" s="50">
        <f t="shared" si="54"/>
        <v>0</v>
      </c>
      <c r="E172" s="34">
        <v>0</v>
      </c>
      <c r="F172" s="150"/>
      <c r="G172" s="150"/>
      <c r="H172" s="34">
        <v>0</v>
      </c>
      <c r="I172" s="174"/>
      <c r="J172" s="34">
        <v>0</v>
      </c>
      <c r="K172" s="34">
        <v>0</v>
      </c>
      <c r="L172" s="34">
        <v>0</v>
      </c>
      <c r="M172" s="150"/>
      <c r="N172" s="150"/>
      <c r="O172" s="150"/>
      <c r="P172" s="34">
        <v>0</v>
      </c>
      <c r="Q172" s="34">
        <v>0</v>
      </c>
      <c r="R172" s="34">
        <v>0</v>
      </c>
      <c r="S172" s="34">
        <v>0</v>
      </c>
      <c r="T172" s="150"/>
      <c r="U172" s="150"/>
      <c r="V172" s="34">
        <v>0</v>
      </c>
      <c r="W172" s="34">
        <v>0</v>
      </c>
      <c r="X172" s="34">
        <v>0</v>
      </c>
      <c r="Y172" s="34">
        <v>0</v>
      </c>
      <c r="Z172" s="34">
        <v>0</v>
      </c>
      <c r="AA172" s="150"/>
      <c r="AB172" s="150"/>
      <c r="AC172" s="34">
        <v>0</v>
      </c>
      <c r="AD172" s="34">
        <v>0</v>
      </c>
      <c r="AE172" s="34">
        <v>0</v>
      </c>
      <c r="AF172" s="115"/>
      <c r="AG172" s="153"/>
      <c r="AH172" s="150"/>
      <c r="AI172" s="150"/>
      <c r="AJ172" s="35">
        <f t="shared" si="55"/>
        <v>0</v>
      </c>
      <c r="AK172" s="20"/>
    </row>
    <row r="173" spans="2:37" s="24" customFormat="1" ht="23.1" customHeight="1">
      <c r="B173" s="19"/>
      <c r="C173" s="27"/>
      <c r="D173" s="50" t="e">
        <f>#REF!</f>
        <v>#REF!</v>
      </c>
      <c r="E173" s="34">
        <v>0</v>
      </c>
      <c r="F173" s="150"/>
      <c r="G173" s="150"/>
      <c r="H173" s="34">
        <v>0</v>
      </c>
      <c r="I173" s="174"/>
      <c r="J173" s="34">
        <v>0</v>
      </c>
      <c r="K173" s="34">
        <v>0</v>
      </c>
      <c r="L173" s="34">
        <v>0</v>
      </c>
      <c r="M173" s="150"/>
      <c r="N173" s="150"/>
      <c r="O173" s="150"/>
      <c r="P173" s="34">
        <v>0</v>
      </c>
      <c r="Q173" s="34">
        <v>0</v>
      </c>
      <c r="R173" s="34">
        <v>0</v>
      </c>
      <c r="S173" s="34">
        <v>0</v>
      </c>
      <c r="T173" s="150"/>
      <c r="U173" s="150"/>
      <c r="V173" s="34">
        <v>0</v>
      </c>
      <c r="W173" s="34">
        <v>0</v>
      </c>
      <c r="X173" s="34">
        <v>0</v>
      </c>
      <c r="Y173" s="34">
        <v>0</v>
      </c>
      <c r="Z173" s="34">
        <v>0</v>
      </c>
      <c r="AA173" s="150"/>
      <c r="AB173" s="150"/>
      <c r="AC173" s="34">
        <v>0</v>
      </c>
      <c r="AD173" s="34">
        <v>0</v>
      </c>
      <c r="AE173" s="34">
        <v>0</v>
      </c>
      <c r="AF173" s="115"/>
      <c r="AG173" s="153"/>
      <c r="AH173" s="150"/>
      <c r="AI173" s="150"/>
      <c r="AJ173" s="35" t="e">
        <f t="shared" si="55"/>
        <v>#REF!</v>
      </c>
      <c r="AK173" s="20"/>
    </row>
    <row r="174" spans="2:37" s="24" customFormat="1" ht="23.1" customHeight="1">
      <c r="B174" s="19"/>
      <c r="C174" s="27"/>
      <c r="D174" s="50">
        <f t="shared" ref="D174:D177" si="56">AJ151</f>
        <v>0</v>
      </c>
      <c r="E174" s="34"/>
      <c r="F174" s="150"/>
      <c r="G174" s="150"/>
      <c r="H174" s="34"/>
      <c r="I174" s="174"/>
      <c r="J174" s="34"/>
      <c r="K174" s="34"/>
      <c r="L174" s="34"/>
      <c r="M174" s="150"/>
      <c r="N174" s="150"/>
      <c r="O174" s="150"/>
      <c r="P174" s="34"/>
      <c r="Q174" s="34"/>
      <c r="R174" s="34"/>
      <c r="S174" s="34"/>
      <c r="T174" s="150"/>
      <c r="U174" s="150"/>
      <c r="V174" s="34"/>
      <c r="W174" s="34"/>
      <c r="X174" s="34"/>
      <c r="Y174" s="34"/>
      <c r="Z174" s="34"/>
      <c r="AA174" s="150"/>
      <c r="AB174" s="150"/>
      <c r="AC174" s="34"/>
      <c r="AD174" s="34"/>
      <c r="AE174" s="34"/>
      <c r="AF174" s="115"/>
      <c r="AG174" s="153"/>
      <c r="AH174" s="150"/>
      <c r="AI174" s="150"/>
      <c r="AJ174" s="35"/>
      <c r="AK174" s="20"/>
    </row>
    <row r="175" spans="2:37" s="24" customFormat="1" ht="23.1" customHeight="1">
      <c r="B175" s="19"/>
      <c r="C175" s="27"/>
      <c r="D175" s="50">
        <f t="shared" si="56"/>
        <v>0</v>
      </c>
      <c r="E175" s="34"/>
      <c r="F175" s="150"/>
      <c r="G175" s="150"/>
      <c r="H175" s="34"/>
      <c r="I175" s="174"/>
      <c r="J175" s="34"/>
      <c r="K175" s="34"/>
      <c r="L175" s="34"/>
      <c r="M175" s="150"/>
      <c r="N175" s="150"/>
      <c r="O175" s="150"/>
      <c r="P175" s="34"/>
      <c r="Q175" s="34"/>
      <c r="R175" s="34"/>
      <c r="S175" s="34"/>
      <c r="T175" s="150"/>
      <c r="U175" s="150"/>
      <c r="V175" s="34"/>
      <c r="W175" s="34"/>
      <c r="X175" s="34"/>
      <c r="Y175" s="34"/>
      <c r="Z175" s="34"/>
      <c r="AA175" s="150"/>
      <c r="AB175" s="150"/>
      <c r="AC175" s="34"/>
      <c r="AD175" s="34"/>
      <c r="AE175" s="34"/>
      <c r="AF175" s="115"/>
      <c r="AG175" s="153"/>
      <c r="AH175" s="150"/>
      <c r="AI175" s="150"/>
      <c r="AJ175" s="35"/>
      <c r="AK175" s="20"/>
    </row>
    <row r="176" spans="2:37" s="24" customFormat="1" ht="23.1" customHeight="1">
      <c r="B176" s="19"/>
      <c r="C176" s="27"/>
      <c r="D176" s="50">
        <f t="shared" si="56"/>
        <v>0</v>
      </c>
      <c r="E176" s="34"/>
      <c r="F176" s="150"/>
      <c r="G176" s="150"/>
      <c r="H176" s="34"/>
      <c r="I176" s="174"/>
      <c r="J176" s="34"/>
      <c r="K176" s="34"/>
      <c r="L176" s="34"/>
      <c r="M176" s="150"/>
      <c r="N176" s="150"/>
      <c r="O176" s="150"/>
      <c r="P176" s="34"/>
      <c r="Q176" s="34"/>
      <c r="R176" s="34"/>
      <c r="S176" s="34"/>
      <c r="T176" s="150"/>
      <c r="U176" s="150"/>
      <c r="V176" s="34"/>
      <c r="W176" s="34"/>
      <c r="X176" s="34"/>
      <c r="Y176" s="34"/>
      <c r="Z176" s="34"/>
      <c r="AA176" s="150"/>
      <c r="AB176" s="150"/>
      <c r="AC176" s="34"/>
      <c r="AD176" s="34"/>
      <c r="AE176" s="34"/>
      <c r="AF176" s="115"/>
      <c r="AG176" s="153"/>
      <c r="AH176" s="150"/>
      <c r="AI176" s="150"/>
      <c r="AJ176" s="35"/>
      <c r="AK176" s="20"/>
    </row>
    <row r="177" spans="2:37" ht="23.1" customHeight="1">
      <c r="B177" s="29"/>
      <c r="C177" s="30" t="s">
        <v>20</v>
      </c>
      <c r="D177" s="51">
        <f t="shared" si="56"/>
        <v>769</v>
      </c>
      <c r="E177" s="39">
        <f>SUM(E165:E176)</f>
        <v>53</v>
      </c>
      <c r="F177" s="151"/>
      <c r="G177" s="151"/>
      <c r="H177" s="39">
        <f>SUM(H165:H176)</f>
        <v>0</v>
      </c>
      <c r="I177" s="175"/>
      <c r="J177" s="39">
        <f>SUM(J165:J176)</f>
        <v>50</v>
      </c>
      <c r="K177" s="39">
        <f t="shared" ref="K177:AE177" si="57">SUM(K165:K176)</f>
        <v>44</v>
      </c>
      <c r="L177" s="39">
        <f t="shared" si="57"/>
        <v>0</v>
      </c>
      <c r="M177" s="151"/>
      <c r="N177" s="151"/>
      <c r="O177" s="151"/>
      <c r="P177" s="39">
        <f t="shared" si="57"/>
        <v>15</v>
      </c>
      <c r="Q177" s="39">
        <f t="shared" si="57"/>
        <v>0</v>
      </c>
      <c r="R177" s="39">
        <f t="shared" si="57"/>
        <v>37</v>
      </c>
      <c r="S177" s="39">
        <f t="shared" si="57"/>
        <v>31</v>
      </c>
      <c r="T177" s="151"/>
      <c r="U177" s="151"/>
      <c r="V177" s="39">
        <f t="shared" si="57"/>
        <v>30</v>
      </c>
      <c r="W177" s="39">
        <f t="shared" si="57"/>
        <v>42</v>
      </c>
      <c r="X177" s="39">
        <f t="shared" si="57"/>
        <v>37</v>
      </c>
      <c r="Y177" s="39">
        <f t="shared" si="57"/>
        <v>0</v>
      </c>
      <c r="Z177" s="39">
        <f t="shared" si="57"/>
        <v>38</v>
      </c>
      <c r="AA177" s="151"/>
      <c r="AB177" s="151"/>
      <c r="AC177" s="39">
        <f t="shared" si="57"/>
        <v>19</v>
      </c>
      <c r="AD177" s="39">
        <f t="shared" si="57"/>
        <v>0</v>
      </c>
      <c r="AE177" s="39">
        <f t="shared" si="57"/>
        <v>0</v>
      </c>
      <c r="AF177" s="115"/>
      <c r="AG177" s="154"/>
      <c r="AH177" s="151"/>
      <c r="AI177" s="151"/>
      <c r="AJ177" s="118">
        <f>SUM(AJ165:AJ171)</f>
        <v>1165</v>
      </c>
      <c r="AK177" s="31"/>
    </row>
    <row r="178" spans="2:37" ht="24.9" customHeight="1">
      <c r="B178" s="25"/>
    </row>
    <row r="179" spans="2:37" ht="24.9" customHeight="1">
      <c r="D179" s="16" t="s">
        <v>46</v>
      </c>
      <c r="E179" s="16" t="s">
        <v>52</v>
      </c>
      <c r="M179" s="16" t="s">
        <v>48</v>
      </c>
      <c r="W179" s="16" t="s">
        <v>46</v>
      </c>
      <c r="Y179" s="16" t="s">
        <v>53</v>
      </c>
      <c r="AH179" s="16" t="s">
        <v>51</v>
      </c>
    </row>
    <row r="180" spans="2:37" ht="24.9" customHeight="1">
      <c r="E180" s="16" t="str">
        <f>E157</f>
        <v xml:space="preserve">  (นางสาวปวีณา  ปันดวง )</v>
      </c>
      <c r="Y180" s="158" t="s">
        <v>106</v>
      </c>
      <c r="Z180" s="158"/>
      <c r="AA180" s="158"/>
      <c r="AB180" s="158"/>
      <c r="AC180" s="158"/>
      <c r="AD180" s="158"/>
      <c r="AE180" s="158"/>
      <c r="AF180" s="158"/>
      <c r="AG180" s="158"/>
    </row>
    <row r="181" spans="2:37" ht="24.9" customHeight="1">
      <c r="E181" s="16" t="s">
        <v>47</v>
      </c>
      <c r="W181" s="158" t="str">
        <f>X158</f>
        <v>ตำแหน่งผู้อำนวยการโรงเรียนบ้านตระแบกงาม</v>
      </c>
      <c r="X181" s="158"/>
      <c r="Y181" s="158"/>
      <c r="Z181" s="158"/>
      <c r="AA181" s="158"/>
      <c r="AB181" s="158"/>
      <c r="AC181" s="158"/>
      <c r="AD181" s="158"/>
      <c r="AE181" s="158"/>
      <c r="AF181" s="158"/>
      <c r="AG181" s="158"/>
      <c r="AH181" s="158"/>
      <c r="AI181" s="158"/>
    </row>
    <row r="183" spans="2:37" ht="24.9" customHeight="1">
      <c r="B183" s="169" t="str">
        <f>B1</f>
        <v>แบบบันทึกการออมทรัพย์</v>
      </c>
      <c r="C183" s="169"/>
      <c r="D183" s="169"/>
      <c r="E183" s="169"/>
      <c r="F183" s="169"/>
      <c r="G183" s="169"/>
      <c r="H183" s="169"/>
      <c r="I183" s="169"/>
      <c r="J183" s="169"/>
      <c r="K183" s="169"/>
      <c r="L183" s="169"/>
      <c r="M183" s="169"/>
      <c r="N183" s="169"/>
      <c r="O183" s="169"/>
      <c r="P183" s="169"/>
      <c r="Q183" s="169"/>
      <c r="R183" s="169"/>
      <c r="S183" s="169"/>
      <c r="T183" s="169"/>
      <c r="U183" s="169"/>
      <c r="V183" s="169"/>
      <c r="W183" s="169"/>
      <c r="X183" s="169"/>
      <c r="Y183" s="169"/>
      <c r="Z183" s="169"/>
      <c r="AA183" s="169"/>
      <c r="AB183" s="169"/>
      <c r="AC183" s="169"/>
      <c r="AD183" s="169"/>
      <c r="AE183" s="169"/>
      <c r="AF183" s="169"/>
      <c r="AG183" s="169"/>
      <c r="AH183" s="169"/>
      <c r="AI183" s="169"/>
      <c r="AJ183" s="169"/>
      <c r="AK183" s="169"/>
    </row>
    <row r="184" spans="2:37" ht="24.9" customHeight="1">
      <c r="B184" s="169" t="str">
        <f>B2</f>
        <v xml:space="preserve">ชั้นประถมศึกษาปีที่ 6 ปีการศึกษา 2566 โรงเรียนบ้านตระแบกงาม อำเภอบางระกำ จังหวัดพิษณุโลก </v>
      </c>
      <c r="C184" s="169"/>
      <c r="D184" s="169"/>
      <c r="E184" s="169"/>
      <c r="F184" s="169"/>
      <c r="G184" s="169"/>
      <c r="H184" s="169"/>
      <c r="I184" s="169"/>
      <c r="J184" s="169"/>
      <c r="K184" s="169"/>
      <c r="L184" s="169"/>
      <c r="M184" s="169"/>
      <c r="N184" s="169"/>
      <c r="O184" s="169"/>
      <c r="P184" s="169"/>
      <c r="Q184" s="169"/>
      <c r="R184" s="169"/>
      <c r="S184" s="169"/>
      <c r="T184" s="169"/>
      <c r="U184" s="169"/>
      <c r="V184" s="169"/>
      <c r="W184" s="169"/>
      <c r="X184" s="169"/>
      <c r="Y184" s="169"/>
      <c r="Z184" s="169"/>
      <c r="AA184" s="169"/>
      <c r="AB184" s="169"/>
      <c r="AC184" s="169"/>
      <c r="AD184" s="169"/>
      <c r="AE184" s="169"/>
      <c r="AF184" s="169"/>
      <c r="AG184" s="169"/>
      <c r="AH184" s="169"/>
      <c r="AI184" s="169"/>
      <c r="AJ184" s="169"/>
      <c r="AK184" s="169"/>
    </row>
    <row r="185" spans="2:37" ht="24.9" customHeight="1">
      <c r="B185" s="164" t="s">
        <v>85</v>
      </c>
      <c r="C185" s="164"/>
      <c r="D185" s="164"/>
      <c r="E185" s="164"/>
      <c r="F185" s="164"/>
      <c r="G185" s="164"/>
      <c r="H185" s="164"/>
      <c r="I185" s="164"/>
      <c r="J185" s="164"/>
      <c r="K185" s="164"/>
      <c r="L185" s="164"/>
      <c r="M185" s="164"/>
      <c r="N185" s="164"/>
      <c r="O185" s="164"/>
      <c r="P185" s="164"/>
      <c r="Q185" s="164"/>
      <c r="R185" s="164"/>
      <c r="S185" s="164"/>
      <c r="T185" s="164"/>
      <c r="U185" s="164"/>
      <c r="V185" s="164"/>
      <c r="W185" s="164"/>
      <c r="X185" s="164"/>
      <c r="Y185" s="164"/>
      <c r="Z185" s="164"/>
      <c r="AA185" s="164"/>
      <c r="AB185" s="164"/>
      <c r="AC185" s="164"/>
      <c r="AD185" s="164"/>
      <c r="AE185" s="164"/>
      <c r="AF185" s="164"/>
      <c r="AG185" s="164"/>
      <c r="AH185" s="164"/>
      <c r="AI185" s="164"/>
      <c r="AJ185" s="164"/>
      <c r="AK185" s="164"/>
    </row>
    <row r="186" spans="2:37" ht="24.9" customHeight="1">
      <c r="B186" s="159" t="s">
        <v>18</v>
      </c>
      <c r="C186" s="159" t="s">
        <v>22</v>
      </c>
      <c r="D186" s="161" t="s">
        <v>23</v>
      </c>
      <c r="E186" s="160" t="s">
        <v>24</v>
      </c>
      <c r="F186" s="160"/>
      <c r="G186" s="160"/>
      <c r="H186" s="160"/>
      <c r="I186" s="160"/>
      <c r="J186" s="160"/>
      <c r="K186" s="160"/>
      <c r="L186" s="160"/>
      <c r="M186" s="160"/>
      <c r="N186" s="160"/>
      <c r="O186" s="160"/>
      <c r="P186" s="160"/>
      <c r="Q186" s="160"/>
      <c r="R186" s="160"/>
      <c r="S186" s="160"/>
      <c r="T186" s="160"/>
      <c r="U186" s="160"/>
      <c r="V186" s="160"/>
      <c r="W186" s="160"/>
      <c r="X186" s="160"/>
      <c r="Y186" s="160"/>
      <c r="Z186" s="160"/>
      <c r="AA186" s="160"/>
      <c r="AB186" s="160"/>
      <c r="AC186" s="160"/>
      <c r="AD186" s="160"/>
      <c r="AE186" s="160"/>
      <c r="AF186" s="160"/>
      <c r="AG186" s="160"/>
      <c r="AH186" s="160"/>
      <c r="AI186" s="160"/>
      <c r="AJ186" s="159" t="s">
        <v>20</v>
      </c>
      <c r="AK186" s="159" t="s">
        <v>19</v>
      </c>
    </row>
    <row r="187" spans="2:37" ht="24.9" customHeight="1">
      <c r="B187" s="159"/>
      <c r="C187" s="159"/>
      <c r="D187" s="162"/>
      <c r="E187" s="18" t="s">
        <v>8</v>
      </c>
      <c r="F187" s="18" t="s">
        <v>9</v>
      </c>
      <c r="G187" s="18" t="s">
        <v>10</v>
      </c>
      <c r="H187" s="18" t="s">
        <v>11</v>
      </c>
      <c r="I187" s="18" t="s">
        <v>12</v>
      </c>
      <c r="J187" s="18" t="s">
        <v>13</v>
      </c>
      <c r="K187" s="18" t="s">
        <v>14</v>
      </c>
      <c r="L187" s="18" t="s">
        <v>15</v>
      </c>
      <c r="M187" s="18" t="s">
        <v>16</v>
      </c>
      <c r="N187" s="18" t="s">
        <v>17</v>
      </c>
      <c r="O187" s="18" t="s">
        <v>25</v>
      </c>
      <c r="P187" s="18" t="s">
        <v>26</v>
      </c>
      <c r="Q187" s="18" t="s">
        <v>27</v>
      </c>
      <c r="R187" s="18" t="s">
        <v>28</v>
      </c>
      <c r="S187" s="18" t="s">
        <v>29</v>
      </c>
      <c r="T187" s="18" t="s">
        <v>30</v>
      </c>
      <c r="U187" s="18" t="s">
        <v>31</v>
      </c>
      <c r="V187" s="18" t="s">
        <v>32</v>
      </c>
      <c r="W187" s="18" t="s">
        <v>33</v>
      </c>
      <c r="X187" s="18" t="s">
        <v>34</v>
      </c>
      <c r="Y187" s="18" t="s">
        <v>35</v>
      </c>
      <c r="Z187" s="18" t="s">
        <v>36</v>
      </c>
      <c r="AA187" s="18" t="s">
        <v>37</v>
      </c>
      <c r="AB187" s="18" t="s">
        <v>38</v>
      </c>
      <c r="AC187" s="18" t="s">
        <v>39</v>
      </c>
      <c r="AD187" s="18" t="s">
        <v>40</v>
      </c>
      <c r="AE187" s="18" t="s">
        <v>41</v>
      </c>
      <c r="AF187" s="18" t="s">
        <v>42</v>
      </c>
      <c r="AG187" s="18" t="s">
        <v>43</v>
      </c>
      <c r="AH187" s="18" t="s">
        <v>44</v>
      </c>
      <c r="AI187" s="18" t="s">
        <v>45</v>
      </c>
      <c r="AJ187" s="159"/>
      <c r="AK187" s="159"/>
    </row>
    <row r="188" spans="2:37" s="24" customFormat="1" ht="23.1" customHeight="1">
      <c r="B188" s="19" t="s">
        <v>8</v>
      </c>
      <c r="C188" s="20" t="s">
        <v>95</v>
      </c>
      <c r="D188" s="88">
        <f t="shared" ref="D188:D194" si="58">AJ165</f>
        <v>104</v>
      </c>
      <c r="E188" s="144" t="s">
        <v>62</v>
      </c>
      <c r="F188" s="117">
        <v>0</v>
      </c>
      <c r="G188" s="117">
        <v>0</v>
      </c>
      <c r="H188" s="76">
        <v>5</v>
      </c>
      <c r="I188" s="76">
        <v>0</v>
      </c>
      <c r="J188" s="144" t="s">
        <v>54</v>
      </c>
      <c r="K188" s="144" t="s">
        <v>55</v>
      </c>
      <c r="L188" s="116">
        <v>5</v>
      </c>
      <c r="M188" s="21">
        <v>0</v>
      </c>
      <c r="N188" s="21">
        <v>0</v>
      </c>
      <c r="O188" s="21">
        <v>0</v>
      </c>
      <c r="P188" s="21">
        <v>0</v>
      </c>
      <c r="Q188" s="144" t="s">
        <v>54</v>
      </c>
      <c r="R188" s="144" t="s">
        <v>55</v>
      </c>
      <c r="S188" s="76">
        <v>0</v>
      </c>
      <c r="T188" s="76">
        <v>0</v>
      </c>
      <c r="U188" s="76">
        <v>0</v>
      </c>
      <c r="V188" s="76">
        <v>5</v>
      </c>
      <c r="W188" s="76">
        <v>10</v>
      </c>
      <c r="X188" s="144" t="s">
        <v>54</v>
      </c>
      <c r="Y188" s="144" t="s">
        <v>55</v>
      </c>
      <c r="Z188" s="31">
        <v>5</v>
      </c>
      <c r="AA188" s="21">
        <v>5</v>
      </c>
      <c r="AB188" s="21">
        <v>5</v>
      </c>
      <c r="AC188" s="21">
        <v>0</v>
      </c>
      <c r="AD188" s="21">
        <v>5</v>
      </c>
      <c r="AE188" s="144" t="s">
        <v>54</v>
      </c>
      <c r="AF188" s="144" t="s">
        <v>55</v>
      </c>
      <c r="AG188" s="20">
        <v>5</v>
      </c>
      <c r="AH188" s="76">
        <v>5</v>
      </c>
      <c r="AI188" s="76">
        <v>5</v>
      </c>
      <c r="AJ188" s="133">
        <f>SUM(D188:AI188)</f>
        <v>164</v>
      </c>
      <c r="AK188" s="20"/>
    </row>
    <row r="189" spans="2:37" s="24" customFormat="1" ht="23.1" customHeight="1">
      <c r="B189" s="19" t="s">
        <v>9</v>
      </c>
      <c r="C189" s="20" t="s">
        <v>96</v>
      </c>
      <c r="D189" s="88">
        <f t="shared" si="58"/>
        <v>319</v>
      </c>
      <c r="E189" s="145"/>
      <c r="F189" s="117">
        <v>0</v>
      </c>
      <c r="G189" s="117">
        <v>0</v>
      </c>
      <c r="H189" s="76">
        <v>20</v>
      </c>
      <c r="I189" s="76">
        <v>0</v>
      </c>
      <c r="J189" s="145"/>
      <c r="K189" s="145"/>
      <c r="L189" s="21">
        <v>10</v>
      </c>
      <c r="M189" s="21">
        <v>0</v>
      </c>
      <c r="N189" s="21">
        <v>10</v>
      </c>
      <c r="O189" s="21">
        <v>0</v>
      </c>
      <c r="P189" s="21">
        <v>0</v>
      </c>
      <c r="Q189" s="145"/>
      <c r="R189" s="145"/>
      <c r="S189" s="76">
        <v>0</v>
      </c>
      <c r="T189" s="76">
        <v>0</v>
      </c>
      <c r="U189" s="76">
        <v>0</v>
      </c>
      <c r="V189" s="76">
        <v>0</v>
      </c>
      <c r="W189" s="76">
        <v>10</v>
      </c>
      <c r="X189" s="145"/>
      <c r="Y189" s="145"/>
      <c r="Z189" s="20">
        <v>10</v>
      </c>
      <c r="AA189" s="21">
        <v>10</v>
      </c>
      <c r="AB189" s="21">
        <v>0</v>
      </c>
      <c r="AC189" s="21">
        <v>0</v>
      </c>
      <c r="AD189" s="21">
        <v>10</v>
      </c>
      <c r="AE189" s="145"/>
      <c r="AF189" s="145"/>
      <c r="AG189" s="20">
        <v>10</v>
      </c>
      <c r="AH189" s="76">
        <v>0</v>
      </c>
      <c r="AI189" s="76">
        <v>0</v>
      </c>
      <c r="AJ189" s="133">
        <f t="shared" ref="AJ189:AJ194" si="59">SUM(D189:AI189)</f>
        <v>409</v>
      </c>
      <c r="AK189" s="20"/>
    </row>
    <row r="190" spans="2:37" s="24" customFormat="1" ht="23.1" customHeight="1">
      <c r="B190" s="19" t="s">
        <v>10</v>
      </c>
      <c r="C190" s="20" t="s">
        <v>101</v>
      </c>
      <c r="D190" s="88">
        <f t="shared" si="58"/>
        <v>30</v>
      </c>
      <c r="E190" s="145"/>
      <c r="F190" s="117">
        <v>0</v>
      </c>
      <c r="G190" s="117">
        <v>0</v>
      </c>
      <c r="H190" s="76">
        <v>0</v>
      </c>
      <c r="I190" s="76">
        <v>0</v>
      </c>
      <c r="J190" s="145"/>
      <c r="K190" s="145"/>
      <c r="L190" s="20">
        <v>0</v>
      </c>
      <c r="M190" s="21">
        <v>0</v>
      </c>
      <c r="N190" s="21">
        <v>0</v>
      </c>
      <c r="O190" s="21">
        <v>0</v>
      </c>
      <c r="P190" s="21">
        <v>0</v>
      </c>
      <c r="Q190" s="145"/>
      <c r="R190" s="145"/>
      <c r="S190" s="76">
        <v>0</v>
      </c>
      <c r="T190" s="76">
        <v>0</v>
      </c>
      <c r="U190" s="76">
        <v>0</v>
      </c>
      <c r="V190" s="76">
        <v>5</v>
      </c>
      <c r="W190" s="76">
        <v>0</v>
      </c>
      <c r="X190" s="145"/>
      <c r="Y190" s="145"/>
      <c r="Z190" s="20">
        <v>0</v>
      </c>
      <c r="AA190" s="21">
        <v>0</v>
      </c>
      <c r="AB190" s="21">
        <v>5</v>
      </c>
      <c r="AC190" s="21">
        <v>0</v>
      </c>
      <c r="AD190" s="21">
        <v>5</v>
      </c>
      <c r="AE190" s="145"/>
      <c r="AF190" s="145"/>
      <c r="AG190" s="76">
        <v>0</v>
      </c>
      <c r="AH190" s="76">
        <v>0</v>
      </c>
      <c r="AI190" s="76">
        <v>0</v>
      </c>
      <c r="AJ190" s="133">
        <f t="shared" si="59"/>
        <v>45</v>
      </c>
      <c r="AK190" s="20"/>
    </row>
    <row r="191" spans="2:37" s="24" customFormat="1" ht="23.1" customHeight="1">
      <c r="B191" s="19" t="s">
        <v>11</v>
      </c>
      <c r="C191" s="20" t="s">
        <v>97</v>
      </c>
      <c r="D191" s="88">
        <f t="shared" si="58"/>
        <v>123</v>
      </c>
      <c r="E191" s="145"/>
      <c r="F191" s="117">
        <v>0</v>
      </c>
      <c r="G191" s="117">
        <v>0</v>
      </c>
      <c r="H191" s="76">
        <v>5</v>
      </c>
      <c r="I191" s="76">
        <v>0</v>
      </c>
      <c r="J191" s="145"/>
      <c r="K191" s="145"/>
      <c r="L191" s="20">
        <v>20</v>
      </c>
      <c r="M191" s="21">
        <v>0</v>
      </c>
      <c r="N191" s="21">
        <v>0</v>
      </c>
      <c r="O191" s="21">
        <v>0</v>
      </c>
      <c r="P191" s="21">
        <v>0</v>
      </c>
      <c r="Q191" s="145"/>
      <c r="R191" s="145"/>
      <c r="S191" s="76">
        <v>0</v>
      </c>
      <c r="T191" s="76">
        <v>0</v>
      </c>
      <c r="U191" s="76">
        <v>0</v>
      </c>
      <c r="V191" s="76">
        <v>40</v>
      </c>
      <c r="W191" s="76">
        <v>0</v>
      </c>
      <c r="X191" s="145"/>
      <c r="Y191" s="145"/>
      <c r="Z191" s="20">
        <v>0</v>
      </c>
      <c r="AA191" s="21">
        <v>0</v>
      </c>
      <c r="AB191" s="21">
        <v>0</v>
      </c>
      <c r="AC191" s="21">
        <v>0</v>
      </c>
      <c r="AD191" s="21">
        <v>0</v>
      </c>
      <c r="AE191" s="145"/>
      <c r="AF191" s="145"/>
      <c r="AG191" s="76">
        <v>0</v>
      </c>
      <c r="AH191" s="76">
        <v>0</v>
      </c>
      <c r="AI191" s="76">
        <v>0</v>
      </c>
      <c r="AJ191" s="133">
        <f t="shared" si="59"/>
        <v>188</v>
      </c>
      <c r="AK191" s="20"/>
    </row>
    <row r="192" spans="2:37" s="24" customFormat="1" ht="23.1" customHeight="1">
      <c r="B192" s="19" t="s">
        <v>12</v>
      </c>
      <c r="C192" s="20" t="s">
        <v>99</v>
      </c>
      <c r="D192" s="88">
        <f t="shared" si="58"/>
        <v>254</v>
      </c>
      <c r="E192" s="145"/>
      <c r="F192" s="117">
        <v>0</v>
      </c>
      <c r="G192" s="117">
        <v>0</v>
      </c>
      <c r="H192" s="76">
        <v>0</v>
      </c>
      <c r="I192" s="76">
        <v>0</v>
      </c>
      <c r="J192" s="145"/>
      <c r="K192" s="145"/>
      <c r="L192" s="20">
        <v>0</v>
      </c>
      <c r="M192" s="21">
        <v>0</v>
      </c>
      <c r="N192" s="21">
        <v>2</v>
      </c>
      <c r="O192" s="21">
        <v>0</v>
      </c>
      <c r="P192" s="21">
        <v>0</v>
      </c>
      <c r="Q192" s="145"/>
      <c r="R192" s="145"/>
      <c r="S192" s="76">
        <v>0</v>
      </c>
      <c r="T192" s="76">
        <v>0</v>
      </c>
      <c r="U192" s="76">
        <v>0</v>
      </c>
      <c r="V192" s="76">
        <v>40</v>
      </c>
      <c r="W192" s="76">
        <v>0</v>
      </c>
      <c r="X192" s="145"/>
      <c r="Y192" s="145"/>
      <c r="Z192" s="20">
        <v>25</v>
      </c>
      <c r="AA192" s="21">
        <v>20</v>
      </c>
      <c r="AB192" s="21">
        <v>20</v>
      </c>
      <c r="AC192" s="21">
        <v>0</v>
      </c>
      <c r="AD192" s="21">
        <v>2</v>
      </c>
      <c r="AE192" s="145"/>
      <c r="AF192" s="145"/>
      <c r="AG192" s="20">
        <v>10</v>
      </c>
      <c r="AH192" s="76">
        <v>25</v>
      </c>
      <c r="AI192" s="76">
        <v>50</v>
      </c>
      <c r="AJ192" s="133">
        <f t="shared" si="59"/>
        <v>448</v>
      </c>
      <c r="AK192" s="20"/>
    </row>
    <row r="193" spans="2:37" s="24" customFormat="1" ht="23.1" customHeight="1">
      <c r="B193" s="19" t="s">
        <v>13</v>
      </c>
      <c r="C193" s="20" t="s">
        <v>98</v>
      </c>
      <c r="D193" s="88">
        <f t="shared" si="58"/>
        <v>266</v>
      </c>
      <c r="E193" s="145"/>
      <c r="F193" s="91">
        <v>12</v>
      </c>
      <c r="G193" s="117">
        <v>0</v>
      </c>
      <c r="H193" s="76">
        <v>12</v>
      </c>
      <c r="I193" s="76">
        <v>0</v>
      </c>
      <c r="J193" s="145"/>
      <c r="K193" s="145"/>
      <c r="L193" s="20">
        <v>12</v>
      </c>
      <c r="M193" s="21">
        <v>0</v>
      </c>
      <c r="N193" s="21">
        <v>12</v>
      </c>
      <c r="O193" s="21">
        <v>0</v>
      </c>
      <c r="P193" s="21">
        <v>0</v>
      </c>
      <c r="Q193" s="145"/>
      <c r="R193" s="145"/>
      <c r="S193" s="76">
        <v>0</v>
      </c>
      <c r="T193" s="76">
        <v>0</v>
      </c>
      <c r="U193" s="76">
        <v>0</v>
      </c>
      <c r="V193" s="76">
        <v>12</v>
      </c>
      <c r="W193" s="76">
        <v>7</v>
      </c>
      <c r="X193" s="145"/>
      <c r="Y193" s="145"/>
      <c r="Z193" s="20">
        <v>12</v>
      </c>
      <c r="AA193" s="21">
        <v>12</v>
      </c>
      <c r="AB193" s="21">
        <v>10</v>
      </c>
      <c r="AC193" s="21">
        <v>0</v>
      </c>
      <c r="AD193" s="21">
        <v>12</v>
      </c>
      <c r="AE193" s="145"/>
      <c r="AF193" s="145"/>
      <c r="AG193" s="20">
        <v>12</v>
      </c>
      <c r="AH193" s="76">
        <v>13</v>
      </c>
      <c r="AI193" s="76">
        <v>12</v>
      </c>
      <c r="AJ193" s="133">
        <f t="shared" si="59"/>
        <v>416</v>
      </c>
      <c r="AK193" s="20"/>
    </row>
    <row r="194" spans="2:37" s="24" customFormat="1" ht="23.1" customHeight="1">
      <c r="B194" s="19" t="s">
        <v>14</v>
      </c>
      <c r="C194" s="20" t="s">
        <v>100</v>
      </c>
      <c r="D194" s="88">
        <f t="shared" si="58"/>
        <v>69</v>
      </c>
      <c r="E194" s="145"/>
      <c r="F194" s="92">
        <v>5</v>
      </c>
      <c r="G194" s="117">
        <v>0</v>
      </c>
      <c r="H194" s="76">
        <v>0</v>
      </c>
      <c r="I194" s="76">
        <v>0</v>
      </c>
      <c r="J194" s="145"/>
      <c r="K194" s="145"/>
      <c r="L194" s="20">
        <v>0</v>
      </c>
      <c r="M194" s="21">
        <v>0</v>
      </c>
      <c r="N194" s="21">
        <v>0</v>
      </c>
      <c r="O194" s="21">
        <v>0</v>
      </c>
      <c r="P194" s="21">
        <v>0</v>
      </c>
      <c r="Q194" s="145"/>
      <c r="R194" s="145"/>
      <c r="S194" s="76">
        <v>0</v>
      </c>
      <c r="T194" s="76">
        <v>0</v>
      </c>
      <c r="U194" s="76">
        <v>0</v>
      </c>
      <c r="V194" s="76">
        <v>10</v>
      </c>
      <c r="W194" s="76">
        <v>10</v>
      </c>
      <c r="X194" s="145"/>
      <c r="Y194" s="145"/>
      <c r="Z194" s="31">
        <v>5</v>
      </c>
      <c r="AA194" s="21">
        <v>0</v>
      </c>
      <c r="AB194" s="21">
        <v>0</v>
      </c>
      <c r="AC194" s="21">
        <v>0</v>
      </c>
      <c r="AD194" s="21">
        <v>5</v>
      </c>
      <c r="AE194" s="145"/>
      <c r="AF194" s="145"/>
      <c r="AG194" s="20">
        <v>5</v>
      </c>
      <c r="AH194" s="76">
        <v>0</v>
      </c>
      <c r="AI194" s="76">
        <v>0</v>
      </c>
      <c r="AJ194" s="133">
        <f t="shared" si="59"/>
        <v>109</v>
      </c>
      <c r="AK194" s="20"/>
    </row>
    <row r="195" spans="2:37" s="24" customFormat="1" ht="23.1" customHeight="1">
      <c r="B195" s="19"/>
      <c r="C195" s="27"/>
      <c r="D195" s="88"/>
      <c r="E195" s="145"/>
      <c r="F195" s="84"/>
      <c r="G195" s="34"/>
      <c r="H195" s="34">
        <v>0</v>
      </c>
      <c r="I195" s="34">
        <v>0</v>
      </c>
      <c r="J195" s="145"/>
      <c r="K195" s="145"/>
      <c r="L195" s="86"/>
      <c r="M195" s="34">
        <v>0</v>
      </c>
      <c r="N195" s="34">
        <v>0</v>
      </c>
      <c r="O195" s="34">
        <v>0</v>
      </c>
      <c r="P195" s="34">
        <v>0</v>
      </c>
      <c r="Q195" s="145"/>
      <c r="R195" s="145"/>
      <c r="S195" s="86"/>
      <c r="T195" s="34">
        <v>0</v>
      </c>
      <c r="U195" s="34">
        <v>0</v>
      </c>
      <c r="V195" s="34">
        <v>0</v>
      </c>
      <c r="W195" s="34"/>
      <c r="X195" s="145"/>
      <c r="Y195" s="145"/>
      <c r="Z195" s="86"/>
      <c r="AA195" s="34">
        <v>0</v>
      </c>
      <c r="AB195" s="34">
        <v>0</v>
      </c>
      <c r="AC195" s="34">
        <v>0</v>
      </c>
      <c r="AD195" s="34">
        <v>0</v>
      </c>
      <c r="AE195" s="145"/>
      <c r="AF195" s="145"/>
      <c r="AG195" s="86"/>
      <c r="AH195" s="34">
        <v>0</v>
      </c>
      <c r="AI195" s="34">
        <v>0</v>
      </c>
      <c r="AJ195" s="134"/>
      <c r="AK195" s="20"/>
    </row>
    <row r="196" spans="2:37" ht="23.1" customHeight="1">
      <c r="B196" s="29"/>
      <c r="C196" s="52"/>
      <c r="D196" s="89"/>
      <c r="E196" s="145"/>
      <c r="F196" s="84"/>
      <c r="G196" s="34"/>
      <c r="H196" s="34">
        <v>0</v>
      </c>
      <c r="I196" s="34">
        <v>0</v>
      </c>
      <c r="J196" s="145"/>
      <c r="K196" s="145"/>
      <c r="L196" s="86"/>
      <c r="M196" s="34">
        <v>0</v>
      </c>
      <c r="N196" s="34">
        <v>0</v>
      </c>
      <c r="O196" s="34">
        <v>0</v>
      </c>
      <c r="P196" s="34">
        <v>0</v>
      </c>
      <c r="Q196" s="145"/>
      <c r="R196" s="145"/>
      <c r="S196" s="87"/>
      <c r="T196" s="34">
        <v>0</v>
      </c>
      <c r="U196" s="34">
        <v>0</v>
      </c>
      <c r="V196" s="34">
        <v>0</v>
      </c>
      <c r="W196" s="34">
        <v>0</v>
      </c>
      <c r="X196" s="145"/>
      <c r="Y196" s="145"/>
      <c r="Z196" s="86"/>
      <c r="AA196" s="34">
        <v>0</v>
      </c>
      <c r="AB196" s="34">
        <v>0</v>
      </c>
      <c r="AC196" s="34">
        <v>0</v>
      </c>
      <c r="AD196" s="34">
        <v>0</v>
      </c>
      <c r="AE196" s="145"/>
      <c r="AF196" s="145"/>
      <c r="AG196" s="86"/>
      <c r="AH196" s="34">
        <v>0</v>
      </c>
      <c r="AI196" s="34">
        <v>0</v>
      </c>
      <c r="AJ196" s="134" t="s">
        <v>112</v>
      </c>
      <c r="AK196" s="31"/>
    </row>
    <row r="197" spans="2:37" ht="23.1" customHeight="1">
      <c r="B197" s="29"/>
      <c r="C197" s="52"/>
      <c r="D197" s="89"/>
      <c r="E197" s="145"/>
      <c r="F197" s="84"/>
      <c r="G197" s="34"/>
      <c r="H197" s="34">
        <v>0</v>
      </c>
      <c r="I197" s="34">
        <v>0</v>
      </c>
      <c r="J197" s="145"/>
      <c r="K197" s="145"/>
      <c r="L197" s="86"/>
      <c r="M197" s="34">
        <v>0</v>
      </c>
      <c r="N197" s="34">
        <v>0</v>
      </c>
      <c r="O197" s="34">
        <v>0</v>
      </c>
      <c r="P197" s="34">
        <v>0</v>
      </c>
      <c r="Q197" s="145"/>
      <c r="R197" s="145"/>
      <c r="S197" s="87"/>
      <c r="T197" s="34">
        <v>0</v>
      </c>
      <c r="U197" s="34">
        <v>0</v>
      </c>
      <c r="V197" s="34">
        <v>0</v>
      </c>
      <c r="W197" s="34">
        <v>0</v>
      </c>
      <c r="X197" s="145"/>
      <c r="Y197" s="145"/>
      <c r="Z197" s="86"/>
      <c r="AA197" s="34">
        <v>0</v>
      </c>
      <c r="AB197" s="34">
        <v>0</v>
      </c>
      <c r="AC197" s="34">
        <v>0</v>
      </c>
      <c r="AD197" s="34">
        <v>0</v>
      </c>
      <c r="AE197" s="145"/>
      <c r="AF197" s="145"/>
      <c r="AG197" s="86"/>
      <c r="AH197" s="34">
        <v>0</v>
      </c>
      <c r="AI197" s="34">
        <v>0</v>
      </c>
      <c r="AJ197" s="135"/>
      <c r="AK197" s="31"/>
    </row>
    <row r="198" spans="2:37" ht="23.1" customHeight="1">
      <c r="B198" s="29"/>
      <c r="C198" s="52"/>
      <c r="D198" s="89"/>
      <c r="E198" s="145"/>
      <c r="F198" s="84"/>
      <c r="G198" s="34"/>
      <c r="H198" s="34"/>
      <c r="I198" s="34"/>
      <c r="J198" s="145"/>
      <c r="K198" s="145"/>
      <c r="L198" s="86"/>
      <c r="M198" s="34"/>
      <c r="N198" s="34"/>
      <c r="O198" s="34"/>
      <c r="P198" s="34"/>
      <c r="Q198" s="145"/>
      <c r="R198" s="145"/>
      <c r="S198" s="87"/>
      <c r="T198" s="34"/>
      <c r="U198" s="34"/>
      <c r="V198" s="34"/>
      <c r="W198" s="34"/>
      <c r="X198" s="145"/>
      <c r="Y198" s="145"/>
      <c r="Z198" s="86"/>
      <c r="AA198" s="34"/>
      <c r="AB198" s="34"/>
      <c r="AC198" s="34"/>
      <c r="AD198" s="34"/>
      <c r="AE198" s="145"/>
      <c r="AF198" s="145"/>
      <c r="AG198" s="86"/>
      <c r="AH198" s="34"/>
      <c r="AI198" s="34"/>
      <c r="AJ198" s="135"/>
      <c r="AK198" s="31"/>
    </row>
    <row r="199" spans="2:37" ht="23.1" customHeight="1">
      <c r="B199" s="29"/>
      <c r="C199" s="52"/>
      <c r="D199" s="51"/>
      <c r="E199" s="145"/>
      <c r="F199" s="84"/>
      <c r="G199" s="34"/>
      <c r="H199" s="34"/>
      <c r="I199" s="34"/>
      <c r="J199" s="145"/>
      <c r="K199" s="145"/>
      <c r="L199" s="86"/>
      <c r="M199" s="34"/>
      <c r="N199" s="34"/>
      <c r="O199" s="34"/>
      <c r="P199" s="34"/>
      <c r="Q199" s="145"/>
      <c r="R199" s="145"/>
      <c r="S199" s="87"/>
      <c r="T199" s="34"/>
      <c r="U199" s="34"/>
      <c r="V199" s="34"/>
      <c r="W199" s="34"/>
      <c r="X199" s="145"/>
      <c r="Y199" s="145"/>
      <c r="Z199" s="86"/>
      <c r="AA199" s="34"/>
      <c r="AB199" s="34"/>
      <c r="AC199" s="34"/>
      <c r="AD199" s="34"/>
      <c r="AE199" s="145"/>
      <c r="AF199" s="145"/>
      <c r="AG199" s="86"/>
      <c r="AH199" s="34"/>
      <c r="AI199" s="34"/>
      <c r="AJ199" s="135"/>
      <c r="AK199" s="31"/>
    </row>
    <row r="200" spans="2:37" ht="23.1" customHeight="1">
      <c r="B200" s="29"/>
      <c r="C200" s="30" t="s">
        <v>20</v>
      </c>
      <c r="D200" s="39">
        <f t="shared" ref="D200" si="60">SUM(D188:D199)</f>
        <v>1165</v>
      </c>
      <c r="E200" s="146"/>
      <c r="F200" s="84"/>
      <c r="G200" s="39">
        <f t="shared" ref="G200:I200" si="61">SUM(G188:G199)</f>
        <v>0</v>
      </c>
      <c r="H200" s="39">
        <f t="shared" si="61"/>
        <v>42</v>
      </c>
      <c r="I200" s="39">
        <f t="shared" si="61"/>
        <v>0</v>
      </c>
      <c r="J200" s="146"/>
      <c r="K200" s="146"/>
      <c r="L200" s="85"/>
      <c r="M200" s="39">
        <f t="shared" ref="M200:AI200" si="62">SUM(M188:M199)</f>
        <v>0</v>
      </c>
      <c r="N200" s="39">
        <f t="shared" si="62"/>
        <v>24</v>
      </c>
      <c r="O200" s="39">
        <f t="shared" si="62"/>
        <v>0</v>
      </c>
      <c r="P200" s="39">
        <f t="shared" si="62"/>
        <v>0</v>
      </c>
      <c r="Q200" s="146"/>
      <c r="R200" s="146"/>
      <c r="S200" s="85"/>
      <c r="T200" s="39">
        <f t="shared" si="62"/>
        <v>0</v>
      </c>
      <c r="U200" s="39">
        <f t="shared" si="62"/>
        <v>0</v>
      </c>
      <c r="V200" s="39">
        <f t="shared" si="62"/>
        <v>112</v>
      </c>
      <c r="W200" s="39">
        <f t="shared" si="62"/>
        <v>37</v>
      </c>
      <c r="X200" s="146"/>
      <c r="Y200" s="146"/>
      <c r="Z200" s="86"/>
      <c r="AA200" s="39">
        <f t="shared" si="62"/>
        <v>47</v>
      </c>
      <c r="AB200" s="39">
        <f t="shared" si="62"/>
        <v>40</v>
      </c>
      <c r="AC200" s="39">
        <f t="shared" si="62"/>
        <v>0</v>
      </c>
      <c r="AD200" s="39">
        <f t="shared" si="62"/>
        <v>39</v>
      </c>
      <c r="AE200" s="146"/>
      <c r="AF200" s="146"/>
      <c r="AG200" s="86"/>
      <c r="AH200" s="39">
        <f t="shared" si="62"/>
        <v>43</v>
      </c>
      <c r="AI200" s="39">
        <f t="shared" si="62"/>
        <v>67</v>
      </c>
      <c r="AJ200" s="136">
        <f>SUM(AJ188:AJ199)</f>
        <v>1779</v>
      </c>
      <c r="AK200" s="31"/>
    </row>
    <row r="201" spans="2:37" ht="24.9" customHeight="1">
      <c r="B201" s="25"/>
    </row>
    <row r="202" spans="2:37" ht="24.9" customHeight="1">
      <c r="D202" s="16" t="s">
        <v>46</v>
      </c>
      <c r="E202" s="16" t="s">
        <v>52</v>
      </c>
      <c r="M202" s="16" t="s">
        <v>48</v>
      </c>
      <c r="W202" s="16" t="s">
        <v>46</v>
      </c>
      <c r="Y202" s="16" t="s">
        <v>53</v>
      </c>
      <c r="AH202" s="16" t="s">
        <v>51</v>
      </c>
    </row>
    <row r="203" spans="2:37" ht="24.9" customHeight="1">
      <c r="E203" s="16" t="str">
        <f>E180</f>
        <v xml:space="preserve">  (นางสาวปวีณา  ปันดวง )</v>
      </c>
      <c r="Y203" s="158" t="str">
        <f>Y180</f>
        <v xml:space="preserve"> (นางสาวเฟื่องฟ้า พรหมนิพนธ์)</v>
      </c>
      <c r="Z203" s="158"/>
      <c r="AA203" s="158"/>
      <c r="AB203" s="158"/>
      <c r="AC203" s="158"/>
      <c r="AD203" s="158"/>
      <c r="AE203" s="158"/>
      <c r="AF203" s="158"/>
      <c r="AG203" s="158"/>
    </row>
    <row r="204" spans="2:37" ht="24.9" customHeight="1">
      <c r="E204" s="16" t="s">
        <v>47</v>
      </c>
      <c r="X204" s="16" t="str">
        <f>X158</f>
        <v>ตำแหน่งผู้อำนวยการโรงเรียนบ้านตระแบกงาม</v>
      </c>
    </row>
    <row r="206" spans="2:37" ht="24.9" customHeight="1">
      <c r="B206" s="169" t="str">
        <f>B1</f>
        <v>แบบบันทึกการออมทรัพย์</v>
      </c>
      <c r="C206" s="169"/>
      <c r="D206" s="169"/>
      <c r="E206" s="169"/>
      <c r="F206" s="169"/>
      <c r="G206" s="169"/>
      <c r="H206" s="169"/>
      <c r="I206" s="169"/>
      <c r="J206" s="169"/>
      <c r="K206" s="169"/>
      <c r="L206" s="169"/>
      <c r="M206" s="169"/>
      <c r="N206" s="169"/>
      <c r="O206" s="169"/>
      <c r="P206" s="169"/>
      <c r="Q206" s="169"/>
      <c r="R206" s="169"/>
      <c r="S206" s="169"/>
      <c r="T206" s="169"/>
      <c r="U206" s="169"/>
      <c r="V206" s="169"/>
      <c r="W206" s="169"/>
      <c r="X206" s="169"/>
      <c r="Y206" s="169"/>
      <c r="Z206" s="169"/>
      <c r="AA206" s="169"/>
      <c r="AB206" s="169"/>
      <c r="AC206" s="169"/>
      <c r="AD206" s="169"/>
      <c r="AE206" s="169"/>
      <c r="AF206" s="169"/>
      <c r="AG206" s="169"/>
      <c r="AH206" s="169"/>
      <c r="AI206" s="169"/>
      <c r="AJ206" s="169"/>
      <c r="AK206" s="169"/>
    </row>
    <row r="207" spans="2:37" ht="24.9" customHeight="1">
      <c r="B207" s="169" t="s">
        <v>114</v>
      </c>
      <c r="C207" s="169"/>
      <c r="D207" s="169"/>
      <c r="E207" s="169"/>
      <c r="F207" s="169"/>
      <c r="G207" s="169"/>
      <c r="H207" s="169"/>
      <c r="I207" s="169"/>
      <c r="J207" s="169"/>
      <c r="K207" s="169"/>
      <c r="L207" s="169"/>
      <c r="M207" s="169"/>
      <c r="N207" s="169"/>
      <c r="O207" s="169"/>
      <c r="P207" s="169"/>
      <c r="Q207" s="169"/>
      <c r="R207" s="169"/>
      <c r="S207" s="169"/>
      <c r="T207" s="169"/>
      <c r="U207" s="169"/>
      <c r="V207" s="169"/>
      <c r="W207" s="169"/>
      <c r="X207" s="169"/>
      <c r="Y207" s="169"/>
      <c r="Z207" s="169"/>
      <c r="AA207" s="169"/>
      <c r="AB207" s="169"/>
      <c r="AC207" s="169"/>
      <c r="AD207" s="169"/>
      <c r="AE207" s="169"/>
      <c r="AF207" s="169"/>
      <c r="AG207" s="169"/>
      <c r="AH207" s="169"/>
      <c r="AI207" s="169"/>
      <c r="AJ207" s="169"/>
      <c r="AK207" s="169"/>
    </row>
    <row r="208" spans="2:37" ht="24.9" customHeight="1">
      <c r="B208" s="164" t="s">
        <v>88</v>
      </c>
      <c r="C208" s="164"/>
      <c r="D208" s="164"/>
      <c r="E208" s="164"/>
      <c r="F208" s="164"/>
      <c r="G208" s="164"/>
      <c r="H208" s="164"/>
      <c r="I208" s="164"/>
      <c r="J208" s="164"/>
      <c r="K208" s="164"/>
      <c r="L208" s="164"/>
      <c r="M208" s="164"/>
      <c r="N208" s="164"/>
      <c r="O208" s="164"/>
      <c r="P208" s="164"/>
      <c r="Q208" s="164"/>
      <c r="R208" s="164"/>
      <c r="S208" s="164"/>
      <c r="T208" s="164"/>
      <c r="U208" s="164"/>
      <c r="V208" s="164"/>
      <c r="W208" s="164"/>
      <c r="X208" s="164"/>
      <c r="Y208" s="164"/>
      <c r="Z208" s="164"/>
      <c r="AA208" s="164"/>
      <c r="AB208" s="164"/>
      <c r="AC208" s="164"/>
      <c r="AD208" s="164"/>
      <c r="AE208" s="164"/>
      <c r="AF208" s="164"/>
      <c r="AG208" s="164"/>
      <c r="AH208" s="164"/>
      <c r="AI208" s="164"/>
      <c r="AJ208" s="164"/>
      <c r="AK208" s="164"/>
    </row>
    <row r="209" spans="2:37" ht="24.9" customHeight="1">
      <c r="B209" s="159" t="s">
        <v>18</v>
      </c>
      <c r="C209" s="159" t="s">
        <v>22</v>
      </c>
      <c r="D209" s="161" t="s">
        <v>23</v>
      </c>
      <c r="E209" s="160" t="s">
        <v>24</v>
      </c>
      <c r="F209" s="160"/>
      <c r="G209" s="160"/>
      <c r="H209" s="160"/>
      <c r="I209" s="160"/>
      <c r="J209" s="160"/>
      <c r="K209" s="160"/>
      <c r="L209" s="160"/>
      <c r="M209" s="160"/>
      <c r="N209" s="160"/>
      <c r="O209" s="160"/>
      <c r="P209" s="160"/>
      <c r="Q209" s="160"/>
      <c r="R209" s="160"/>
      <c r="S209" s="160"/>
      <c r="T209" s="160"/>
      <c r="U209" s="160"/>
      <c r="V209" s="160"/>
      <c r="W209" s="160"/>
      <c r="X209" s="160"/>
      <c r="Y209" s="160"/>
      <c r="Z209" s="160"/>
      <c r="AA209" s="160"/>
      <c r="AB209" s="160"/>
      <c r="AC209" s="160"/>
      <c r="AD209" s="160"/>
      <c r="AE209" s="160"/>
      <c r="AF209" s="160"/>
      <c r="AG209" s="160"/>
      <c r="AH209" s="160"/>
      <c r="AI209" s="160"/>
      <c r="AJ209" s="159" t="s">
        <v>20</v>
      </c>
      <c r="AK209" s="159" t="s">
        <v>19</v>
      </c>
    </row>
    <row r="210" spans="2:37" ht="24.9" customHeight="1">
      <c r="B210" s="159"/>
      <c r="C210" s="159"/>
      <c r="D210" s="162"/>
      <c r="E210" s="18" t="s">
        <v>8</v>
      </c>
      <c r="F210" s="18" t="s">
        <v>9</v>
      </c>
      <c r="G210" s="18" t="s">
        <v>10</v>
      </c>
      <c r="H210" s="18" t="s">
        <v>11</v>
      </c>
      <c r="I210" s="18" t="s">
        <v>12</v>
      </c>
      <c r="J210" s="18" t="s">
        <v>13</v>
      </c>
      <c r="K210" s="18" t="s">
        <v>14</v>
      </c>
      <c r="L210" s="18" t="s">
        <v>15</v>
      </c>
      <c r="M210" s="18" t="s">
        <v>16</v>
      </c>
      <c r="N210" s="18" t="s">
        <v>17</v>
      </c>
      <c r="O210" s="18" t="s">
        <v>25</v>
      </c>
      <c r="P210" s="18" t="s">
        <v>26</v>
      </c>
      <c r="Q210" s="18" t="s">
        <v>27</v>
      </c>
      <c r="R210" s="18" t="s">
        <v>28</v>
      </c>
      <c r="S210" s="18" t="s">
        <v>29</v>
      </c>
      <c r="T210" s="18" t="s">
        <v>30</v>
      </c>
      <c r="U210" s="18" t="s">
        <v>31</v>
      </c>
      <c r="V210" s="18" t="s">
        <v>32</v>
      </c>
      <c r="W210" s="18" t="s">
        <v>33</v>
      </c>
      <c r="X210" s="18" t="s">
        <v>34</v>
      </c>
      <c r="Y210" s="18" t="s">
        <v>35</v>
      </c>
      <c r="Z210" s="18" t="s">
        <v>36</v>
      </c>
      <c r="AA210" s="18" t="s">
        <v>37</v>
      </c>
      <c r="AB210" s="18" t="s">
        <v>38</v>
      </c>
      <c r="AC210" s="18" t="s">
        <v>39</v>
      </c>
      <c r="AD210" s="18" t="s">
        <v>40</v>
      </c>
      <c r="AE210" s="18" t="s">
        <v>41</v>
      </c>
      <c r="AF210" s="18" t="s">
        <v>42</v>
      </c>
      <c r="AG210" s="95">
        <v>29</v>
      </c>
      <c r="AH210" s="54"/>
      <c r="AI210" s="54"/>
      <c r="AJ210" s="159"/>
      <c r="AK210" s="159"/>
    </row>
    <row r="211" spans="2:37" ht="23.1" customHeight="1">
      <c r="B211" s="29" t="s">
        <v>8</v>
      </c>
      <c r="C211" s="20" t="s">
        <v>95</v>
      </c>
      <c r="D211" s="93">
        <f t="shared" ref="D211:D223" si="63">AJ188</f>
        <v>164</v>
      </c>
      <c r="E211" s="76">
        <v>5</v>
      </c>
      <c r="F211" s="76">
        <v>0</v>
      </c>
      <c r="G211" s="144" t="s">
        <v>54</v>
      </c>
      <c r="H211" s="144" t="s">
        <v>55</v>
      </c>
      <c r="I211" s="115">
        <v>10</v>
      </c>
      <c r="J211" s="76">
        <v>5</v>
      </c>
      <c r="K211" s="76">
        <v>0</v>
      </c>
      <c r="L211" s="76">
        <v>5</v>
      </c>
      <c r="M211" s="76">
        <v>5</v>
      </c>
      <c r="N211" s="144" t="s">
        <v>54</v>
      </c>
      <c r="O211" s="144" t="s">
        <v>55</v>
      </c>
      <c r="P211" s="76">
        <v>0</v>
      </c>
      <c r="Q211" s="76">
        <v>0</v>
      </c>
      <c r="R211" s="76">
        <v>10</v>
      </c>
      <c r="S211" s="76">
        <v>0</v>
      </c>
      <c r="T211" s="76">
        <v>0</v>
      </c>
      <c r="U211" s="144" t="s">
        <v>54</v>
      </c>
      <c r="V211" s="144" t="s">
        <v>55</v>
      </c>
      <c r="W211" s="76">
        <v>0</v>
      </c>
      <c r="X211" s="76">
        <v>0</v>
      </c>
      <c r="Y211" s="76">
        <v>0</v>
      </c>
      <c r="Z211" s="76">
        <v>5</v>
      </c>
      <c r="AA211" s="76">
        <v>0</v>
      </c>
      <c r="AB211" s="144" t="s">
        <v>54</v>
      </c>
      <c r="AC211" s="144" t="s">
        <v>55</v>
      </c>
      <c r="AD211" s="144" t="s">
        <v>113</v>
      </c>
      <c r="AE211" s="76">
        <v>1</v>
      </c>
      <c r="AF211" s="76">
        <v>0</v>
      </c>
      <c r="AG211" s="76">
        <v>0</v>
      </c>
      <c r="AH211" s="56"/>
      <c r="AI211" s="56"/>
      <c r="AJ211" s="133">
        <f>SUM(D211+E211+F211+I211+J211+K211+L211+M211+Q211+R211+S211+T211+P211+W211+X211+Y211+Z211+AA211+AE211+AF211+AG211)</f>
        <v>210</v>
      </c>
      <c r="AK211" s="31"/>
    </row>
    <row r="212" spans="2:37" ht="23.1" customHeight="1">
      <c r="B212" s="29" t="s">
        <v>9</v>
      </c>
      <c r="C212" s="20" t="s">
        <v>96</v>
      </c>
      <c r="D212" s="93">
        <f t="shared" si="63"/>
        <v>409</v>
      </c>
      <c r="E212" s="76">
        <v>20</v>
      </c>
      <c r="F212" s="76">
        <v>10</v>
      </c>
      <c r="G212" s="145"/>
      <c r="H212" s="145"/>
      <c r="I212" s="115">
        <v>20</v>
      </c>
      <c r="J212" s="76">
        <v>0</v>
      </c>
      <c r="K212" s="76">
        <v>0</v>
      </c>
      <c r="L212" s="76">
        <v>10</v>
      </c>
      <c r="M212" s="76">
        <v>0</v>
      </c>
      <c r="N212" s="145"/>
      <c r="O212" s="145"/>
      <c r="P212" s="76">
        <v>0</v>
      </c>
      <c r="Q212" s="76">
        <v>0</v>
      </c>
      <c r="R212" s="76">
        <v>20</v>
      </c>
      <c r="S212" s="76">
        <v>0</v>
      </c>
      <c r="T212" s="76">
        <v>10</v>
      </c>
      <c r="U212" s="145"/>
      <c r="V212" s="145"/>
      <c r="W212" s="76">
        <v>0</v>
      </c>
      <c r="X212" s="76">
        <v>0</v>
      </c>
      <c r="Y212" s="76">
        <v>0</v>
      </c>
      <c r="Z212" s="76">
        <v>0</v>
      </c>
      <c r="AA212" s="76">
        <v>0</v>
      </c>
      <c r="AB212" s="145"/>
      <c r="AC212" s="145"/>
      <c r="AD212" s="145"/>
      <c r="AE212" s="76">
        <v>20</v>
      </c>
      <c r="AF212" s="76">
        <v>0</v>
      </c>
      <c r="AG212" s="76">
        <v>0</v>
      </c>
      <c r="AH212" s="56"/>
      <c r="AI212" s="56"/>
      <c r="AJ212" s="133">
        <f t="shared" ref="AJ212:AJ217" si="64">SUM(D212+E212+F212+I212+J212+K212+L212+M212+Q212+R212+S212+T212+P212+W212+X212+Y212+Z212+AA212+AE212+AF212+AG212)</f>
        <v>519</v>
      </c>
      <c r="AK212" s="31"/>
    </row>
    <row r="213" spans="2:37" ht="23.1" customHeight="1">
      <c r="B213" s="29" t="s">
        <v>10</v>
      </c>
      <c r="C213" s="20" t="s">
        <v>101</v>
      </c>
      <c r="D213" s="93">
        <f t="shared" si="63"/>
        <v>45</v>
      </c>
      <c r="E213" s="76">
        <v>0</v>
      </c>
      <c r="F213" s="76">
        <v>0</v>
      </c>
      <c r="G213" s="145"/>
      <c r="H213" s="145"/>
      <c r="I213" s="115">
        <v>5</v>
      </c>
      <c r="J213" s="76">
        <v>0</v>
      </c>
      <c r="K213" s="76">
        <v>0</v>
      </c>
      <c r="L213" s="76">
        <v>0</v>
      </c>
      <c r="M213" s="76">
        <v>0</v>
      </c>
      <c r="N213" s="145"/>
      <c r="O213" s="145"/>
      <c r="P213" s="76">
        <v>0</v>
      </c>
      <c r="Q213" s="76">
        <v>0</v>
      </c>
      <c r="R213" s="76">
        <v>0</v>
      </c>
      <c r="S213" s="76">
        <v>0</v>
      </c>
      <c r="T213" s="76">
        <v>0</v>
      </c>
      <c r="U213" s="145"/>
      <c r="V213" s="145"/>
      <c r="W213" s="76">
        <v>0</v>
      </c>
      <c r="X213" s="76">
        <v>0</v>
      </c>
      <c r="Y213" s="76">
        <v>0</v>
      </c>
      <c r="Z213" s="76">
        <v>0</v>
      </c>
      <c r="AA213" s="76">
        <v>0</v>
      </c>
      <c r="AB213" s="145"/>
      <c r="AC213" s="145"/>
      <c r="AD213" s="145"/>
      <c r="AE213" s="76">
        <v>0</v>
      </c>
      <c r="AF213" s="76">
        <v>0</v>
      </c>
      <c r="AG213" s="76">
        <v>0</v>
      </c>
      <c r="AH213" s="56"/>
      <c r="AI213" s="56"/>
      <c r="AJ213" s="133">
        <f t="shared" si="64"/>
        <v>50</v>
      </c>
      <c r="AK213" s="31"/>
    </row>
    <row r="214" spans="2:37" ht="23.1" customHeight="1">
      <c r="B214" s="29" t="s">
        <v>11</v>
      </c>
      <c r="C214" s="20" t="s">
        <v>97</v>
      </c>
      <c r="D214" s="93">
        <f t="shared" si="63"/>
        <v>188</v>
      </c>
      <c r="E214" s="76">
        <v>0</v>
      </c>
      <c r="F214" s="76">
        <v>0</v>
      </c>
      <c r="G214" s="145"/>
      <c r="H214" s="145"/>
      <c r="I214" s="76">
        <v>0</v>
      </c>
      <c r="J214" s="76">
        <v>0</v>
      </c>
      <c r="K214" s="76">
        <v>0</v>
      </c>
      <c r="L214" s="76">
        <v>0</v>
      </c>
      <c r="M214" s="76">
        <v>0</v>
      </c>
      <c r="N214" s="145"/>
      <c r="O214" s="145"/>
      <c r="P214" s="76">
        <v>0</v>
      </c>
      <c r="Q214" s="76">
        <v>0</v>
      </c>
      <c r="R214" s="76">
        <v>0</v>
      </c>
      <c r="S214" s="76">
        <v>0</v>
      </c>
      <c r="T214" s="76">
        <v>0</v>
      </c>
      <c r="U214" s="145"/>
      <c r="V214" s="145"/>
      <c r="W214" s="76">
        <v>0</v>
      </c>
      <c r="X214" s="76">
        <v>0</v>
      </c>
      <c r="Y214" s="76">
        <v>0</v>
      </c>
      <c r="Z214" s="76">
        <v>0</v>
      </c>
      <c r="AA214" s="76">
        <v>0</v>
      </c>
      <c r="AB214" s="145"/>
      <c r="AC214" s="145"/>
      <c r="AD214" s="145"/>
      <c r="AE214" s="76">
        <v>10</v>
      </c>
      <c r="AF214" s="76">
        <v>0</v>
      </c>
      <c r="AG214" s="76">
        <v>0</v>
      </c>
      <c r="AH214" s="56"/>
      <c r="AI214" s="56"/>
      <c r="AJ214" s="133">
        <f t="shared" si="64"/>
        <v>198</v>
      </c>
      <c r="AK214" s="31"/>
    </row>
    <row r="215" spans="2:37" ht="23.1" customHeight="1">
      <c r="B215" s="29" t="s">
        <v>12</v>
      </c>
      <c r="C215" s="20" t="s">
        <v>99</v>
      </c>
      <c r="D215" s="93">
        <f t="shared" si="63"/>
        <v>448</v>
      </c>
      <c r="E215" s="76">
        <v>35</v>
      </c>
      <c r="F215" s="76">
        <v>45</v>
      </c>
      <c r="G215" s="145"/>
      <c r="H215" s="145"/>
      <c r="I215" s="115">
        <v>50</v>
      </c>
      <c r="J215" s="76">
        <v>0</v>
      </c>
      <c r="K215" s="76">
        <v>0</v>
      </c>
      <c r="L215" s="76">
        <v>30</v>
      </c>
      <c r="M215" s="76">
        <v>30</v>
      </c>
      <c r="N215" s="145"/>
      <c r="O215" s="145"/>
      <c r="P215" s="76">
        <v>0</v>
      </c>
      <c r="Q215" s="76">
        <v>0</v>
      </c>
      <c r="R215" s="76">
        <v>10</v>
      </c>
      <c r="S215" s="76">
        <v>0</v>
      </c>
      <c r="T215" s="76">
        <v>40</v>
      </c>
      <c r="U215" s="145"/>
      <c r="V215" s="145"/>
      <c r="W215" s="76">
        <v>0</v>
      </c>
      <c r="X215" s="76">
        <v>0</v>
      </c>
      <c r="Y215" s="76">
        <v>0</v>
      </c>
      <c r="Z215" s="76">
        <v>20</v>
      </c>
      <c r="AA215" s="76"/>
      <c r="AB215" s="145"/>
      <c r="AC215" s="145"/>
      <c r="AD215" s="145"/>
      <c r="AE215" s="76">
        <v>8</v>
      </c>
      <c r="AF215" s="76">
        <v>0</v>
      </c>
      <c r="AG215" s="76">
        <v>0</v>
      </c>
      <c r="AH215" s="56"/>
      <c r="AI215" s="56"/>
      <c r="AJ215" s="133">
        <f t="shared" si="64"/>
        <v>716</v>
      </c>
      <c r="AK215" s="31"/>
    </row>
    <row r="216" spans="2:37" ht="23.1" customHeight="1">
      <c r="B216" s="29" t="s">
        <v>13</v>
      </c>
      <c r="C216" s="20" t="s">
        <v>98</v>
      </c>
      <c r="D216" s="93">
        <f t="shared" si="63"/>
        <v>416</v>
      </c>
      <c r="E216" s="76">
        <v>12</v>
      </c>
      <c r="F216" s="76">
        <v>12</v>
      </c>
      <c r="G216" s="145"/>
      <c r="H216" s="145"/>
      <c r="I216" s="115">
        <v>12</v>
      </c>
      <c r="J216" s="76">
        <v>17</v>
      </c>
      <c r="K216" s="76">
        <v>0</v>
      </c>
      <c r="L216" s="76">
        <v>12</v>
      </c>
      <c r="M216" s="76">
        <v>12</v>
      </c>
      <c r="N216" s="145"/>
      <c r="O216" s="145"/>
      <c r="P216" s="76">
        <v>0</v>
      </c>
      <c r="Q216" s="76">
        <v>0</v>
      </c>
      <c r="R216" s="76">
        <v>0</v>
      </c>
      <c r="S216" s="76">
        <v>0</v>
      </c>
      <c r="T216" s="76">
        <v>5</v>
      </c>
      <c r="U216" s="145"/>
      <c r="V216" s="145"/>
      <c r="W216" s="76">
        <v>0</v>
      </c>
      <c r="X216" s="76">
        <v>0</v>
      </c>
      <c r="Y216" s="76">
        <v>0</v>
      </c>
      <c r="Z216" s="76">
        <v>10</v>
      </c>
      <c r="AA216" s="76">
        <v>0</v>
      </c>
      <c r="AB216" s="145"/>
      <c r="AC216" s="145"/>
      <c r="AD216" s="145"/>
      <c r="AE216" s="76">
        <v>0</v>
      </c>
      <c r="AF216" s="76">
        <v>0</v>
      </c>
      <c r="AG216" s="76">
        <v>0</v>
      </c>
      <c r="AH216" s="56"/>
      <c r="AI216" s="56"/>
      <c r="AJ216" s="133">
        <f t="shared" si="64"/>
        <v>508</v>
      </c>
      <c r="AK216" s="31"/>
    </row>
    <row r="217" spans="2:37" ht="23.1" customHeight="1">
      <c r="B217" s="29" t="s">
        <v>14</v>
      </c>
      <c r="C217" s="20" t="s">
        <v>100</v>
      </c>
      <c r="D217" s="93">
        <f t="shared" si="63"/>
        <v>109</v>
      </c>
      <c r="E217" s="76">
        <v>0</v>
      </c>
      <c r="F217" s="76">
        <v>5</v>
      </c>
      <c r="G217" s="145"/>
      <c r="H217" s="145"/>
      <c r="I217" s="94">
        <v>5</v>
      </c>
      <c r="J217" s="76">
        <v>5</v>
      </c>
      <c r="K217" s="76">
        <v>0</v>
      </c>
      <c r="L217" s="76">
        <v>5</v>
      </c>
      <c r="M217" s="76">
        <v>5</v>
      </c>
      <c r="N217" s="145"/>
      <c r="O217" s="145"/>
      <c r="P217" s="76">
        <v>0</v>
      </c>
      <c r="Q217" s="76">
        <v>0</v>
      </c>
      <c r="R217" s="76">
        <v>0</v>
      </c>
      <c r="S217" s="76">
        <v>0</v>
      </c>
      <c r="T217" s="76">
        <v>0</v>
      </c>
      <c r="U217" s="145"/>
      <c r="V217" s="145"/>
      <c r="W217" s="76">
        <v>0</v>
      </c>
      <c r="X217" s="76">
        <v>0</v>
      </c>
      <c r="Y217" s="76">
        <v>0</v>
      </c>
      <c r="Z217" s="76">
        <v>10</v>
      </c>
      <c r="AA217" s="76">
        <v>2</v>
      </c>
      <c r="AB217" s="145"/>
      <c r="AC217" s="145"/>
      <c r="AD217" s="145"/>
      <c r="AE217" s="76">
        <v>20</v>
      </c>
      <c r="AF217" s="76">
        <v>0</v>
      </c>
      <c r="AG217" s="76">
        <v>0</v>
      </c>
      <c r="AH217" s="56"/>
      <c r="AI217" s="56"/>
      <c r="AJ217" s="133">
        <f t="shared" si="64"/>
        <v>166</v>
      </c>
      <c r="AK217" s="31"/>
    </row>
    <row r="218" spans="2:37" ht="23.1" customHeight="1">
      <c r="B218" s="29"/>
      <c r="C218" s="52"/>
      <c r="D218" s="55">
        <f t="shared" si="63"/>
        <v>0</v>
      </c>
      <c r="E218" s="76"/>
      <c r="F218" s="76"/>
      <c r="G218" s="145"/>
      <c r="H218" s="145"/>
      <c r="I218" s="31"/>
      <c r="J218" s="34">
        <v>0</v>
      </c>
      <c r="K218" s="34">
        <v>0</v>
      </c>
      <c r="L218" s="34">
        <v>0</v>
      </c>
      <c r="M218" s="34">
        <v>0</v>
      </c>
      <c r="N218" s="145"/>
      <c r="O218" s="145"/>
      <c r="P218" s="84"/>
      <c r="Q218" s="34">
        <v>0</v>
      </c>
      <c r="R218" s="34">
        <v>0</v>
      </c>
      <c r="S218" s="34">
        <v>0</v>
      </c>
      <c r="T218" s="34">
        <v>0</v>
      </c>
      <c r="U218" s="145"/>
      <c r="V218" s="145"/>
      <c r="W218" s="86"/>
      <c r="X218" s="34">
        <v>0</v>
      </c>
      <c r="Y218" s="34">
        <v>0</v>
      </c>
      <c r="Z218" s="34">
        <v>0</v>
      </c>
      <c r="AA218" s="34">
        <v>0</v>
      </c>
      <c r="AB218" s="145"/>
      <c r="AC218" s="145"/>
      <c r="AD218" s="145"/>
      <c r="AE218" s="34">
        <v>0</v>
      </c>
      <c r="AF218" s="34">
        <v>0</v>
      </c>
      <c r="AG218" s="90"/>
      <c r="AH218" s="56"/>
      <c r="AI218" s="56"/>
      <c r="AJ218" s="137"/>
      <c r="AK218" s="31"/>
    </row>
    <row r="219" spans="2:37" ht="23.1" customHeight="1">
      <c r="B219" s="29"/>
      <c r="C219" s="52"/>
      <c r="D219" s="55" t="str">
        <f t="shared" si="63"/>
        <v xml:space="preserve"> </v>
      </c>
      <c r="E219" s="34">
        <v>0</v>
      </c>
      <c r="F219" s="34">
        <v>0</v>
      </c>
      <c r="G219" s="145"/>
      <c r="H219" s="145"/>
      <c r="I219" s="86"/>
      <c r="J219" s="34">
        <v>0</v>
      </c>
      <c r="K219" s="34">
        <v>0</v>
      </c>
      <c r="L219" s="34">
        <v>0</v>
      </c>
      <c r="M219" s="34">
        <v>0</v>
      </c>
      <c r="N219" s="145"/>
      <c r="O219" s="145"/>
      <c r="P219" s="84"/>
      <c r="Q219" s="34">
        <v>0</v>
      </c>
      <c r="R219" s="34">
        <v>0</v>
      </c>
      <c r="S219" s="34">
        <v>0</v>
      </c>
      <c r="T219" s="34">
        <v>0</v>
      </c>
      <c r="U219" s="145"/>
      <c r="V219" s="145"/>
      <c r="W219" s="86"/>
      <c r="X219" s="34">
        <v>0</v>
      </c>
      <c r="Y219" s="34">
        <v>0</v>
      </c>
      <c r="Z219" s="34">
        <v>0</v>
      </c>
      <c r="AA219" s="34">
        <v>0</v>
      </c>
      <c r="AB219" s="145"/>
      <c r="AC219" s="145"/>
      <c r="AD219" s="145"/>
      <c r="AE219" s="34">
        <v>0</v>
      </c>
      <c r="AF219" s="34">
        <v>0</v>
      </c>
      <c r="AG219" s="90"/>
      <c r="AH219" s="56"/>
      <c r="AI219" s="56"/>
      <c r="AJ219" s="135"/>
      <c r="AK219" s="31"/>
    </row>
    <row r="220" spans="2:37" ht="23.1" customHeight="1">
      <c r="B220" s="29"/>
      <c r="C220" s="52"/>
      <c r="D220" s="55">
        <f t="shared" si="63"/>
        <v>0</v>
      </c>
      <c r="E220" s="34">
        <v>0</v>
      </c>
      <c r="F220" s="34">
        <v>0</v>
      </c>
      <c r="G220" s="145"/>
      <c r="H220" s="145"/>
      <c r="I220" s="86"/>
      <c r="J220" s="34">
        <v>0</v>
      </c>
      <c r="K220" s="34">
        <v>0</v>
      </c>
      <c r="L220" s="34">
        <v>0</v>
      </c>
      <c r="M220" s="34">
        <v>0</v>
      </c>
      <c r="N220" s="145"/>
      <c r="O220" s="145"/>
      <c r="P220" s="84"/>
      <c r="Q220" s="34">
        <v>0</v>
      </c>
      <c r="R220" s="34">
        <v>0</v>
      </c>
      <c r="S220" s="34">
        <v>0</v>
      </c>
      <c r="T220" s="34">
        <v>0</v>
      </c>
      <c r="U220" s="145"/>
      <c r="V220" s="145"/>
      <c r="W220" s="86"/>
      <c r="X220" s="34">
        <v>0</v>
      </c>
      <c r="Y220" s="34">
        <v>0</v>
      </c>
      <c r="Z220" s="34">
        <v>0</v>
      </c>
      <c r="AA220" s="34">
        <v>0</v>
      </c>
      <c r="AB220" s="145"/>
      <c r="AC220" s="145"/>
      <c r="AD220" s="145"/>
      <c r="AE220" s="34">
        <v>0</v>
      </c>
      <c r="AF220" s="34">
        <v>0</v>
      </c>
      <c r="AG220" s="90"/>
      <c r="AH220" s="56"/>
      <c r="AI220" s="56"/>
      <c r="AJ220" s="135">
        <f t="shared" ref="AJ220:AJ222" si="65">SUM(D220:J220,L220:Q220,S220:X220,Z220:AC220)</f>
        <v>0</v>
      </c>
      <c r="AK220" s="31"/>
    </row>
    <row r="221" spans="2:37" ht="23.1" customHeight="1">
      <c r="B221" s="29"/>
      <c r="C221" s="52"/>
      <c r="D221" s="55">
        <f t="shared" si="63"/>
        <v>0</v>
      </c>
      <c r="E221" s="34"/>
      <c r="F221" s="34"/>
      <c r="G221" s="145"/>
      <c r="H221" s="145"/>
      <c r="I221" s="87"/>
      <c r="J221" s="34"/>
      <c r="K221" s="34"/>
      <c r="L221" s="34"/>
      <c r="M221" s="34"/>
      <c r="N221" s="145"/>
      <c r="O221" s="145"/>
      <c r="P221" s="84"/>
      <c r="Q221" s="34"/>
      <c r="R221" s="34"/>
      <c r="S221" s="34"/>
      <c r="T221" s="34"/>
      <c r="U221" s="145"/>
      <c r="V221" s="145"/>
      <c r="W221" s="86"/>
      <c r="X221" s="34"/>
      <c r="Y221" s="34"/>
      <c r="Z221" s="34"/>
      <c r="AA221" s="34"/>
      <c r="AB221" s="145"/>
      <c r="AC221" s="145"/>
      <c r="AD221" s="145"/>
      <c r="AE221" s="34"/>
      <c r="AF221" s="34"/>
      <c r="AG221" s="90"/>
      <c r="AH221" s="56"/>
      <c r="AI221" s="56"/>
      <c r="AJ221" s="135">
        <f t="shared" si="65"/>
        <v>0</v>
      </c>
      <c r="AK221" s="31"/>
    </row>
    <row r="222" spans="2:37" ht="23.1" customHeight="1">
      <c r="B222" s="29"/>
      <c r="C222" s="52"/>
      <c r="D222" s="55">
        <f t="shared" si="63"/>
        <v>0</v>
      </c>
      <c r="E222" s="34"/>
      <c r="F222" s="34"/>
      <c r="G222" s="145"/>
      <c r="H222" s="145"/>
      <c r="I222" s="87"/>
      <c r="J222" s="34"/>
      <c r="K222" s="34"/>
      <c r="L222" s="34"/>
      <c r="M222" s="34"/>
      <c r="N222" s="145"/>
      <c r="O222" s="145"/>
      <c r="P222" s="84"/>
      <c r="Q222" s="34"/>
      <c r="R222" s="34"/>
      <c r="S222" s="34"/>
      <c r="T222" s="34"/>
      <c r="U222" s="145"/>
      <c r="V222" s="145"/>
      <c r="W222" s="86"/>
      <c r="X222" s="34"/>
      <c r="Y222" s="34"/>
      <c r="Z222" s="34"/>
      <c r="AA222" s="34"/>
      <c r="AB222" s="145"/>
      <c r="AC222" s="145"/>
      <c r="AD222" s="145"/>
      <c r="AE222" s="34"/>
      <c r="AF222" s="34"/>
      <c r="AG222" s="90"/>
      <c r="AH222" s="56"/>
      <c r="AI222" s="56"/>
      <c r="AJ222" s="135">
        <f t="shared" si="65"/>
        <v>0</v>
      </c>
      <c r="AK222" s="31"/>
    </row>
    <row r="223" spans="2:37" ht="23.1" customHeight="1">
      <c r="B223" s="29"/>
      <c r="C223" s="30" t="s">
        <v>20</v>
      </c>
      <c r="D223" s="55">
        <f t="shared" si="63"/>
        <v>1779</v>
      </c>
      <c r="E223" s="39">
        <f t="shared" ref="E223:F223" si="66">SUM(E211:E222)</f>
        <v>72</v>
      </c>
      <c r="F223" s="39">
        <f t="shared" si="66"/>
        <v>72</v>
      </c>
      <c r="G223" s="146"/>
      <c r="H223" s="146"/>
      <c r="I223" s="85"/>
      <c r="J223" s="39">
        <f t="shared" ref="J223:M223" si="67">SUM(J211:J222)</f>
        <v>27</v>
      </c>
      <c r="K223" s="39">
        <f t="shared" si="67"/>
        <v>0</v>
      </c>
      <c r="L223" s="39">
        <f t="shared" si="67"/>
        <v>62</v>
      </c>
      <c r="M223" s="39">
        <f t="shared" si="67"/>
        <v>52</v>
      </c>
      <c r="N223" s="146"/>
      <c r="O223" s="146"/>
      <c r="P223" s="84"/>
      <c r="Q223" s="39">
        <f t="shared" ref="Q223:AF223" si="68">SUM(Q211:Q222)</f>
        <v>0</v>
      </c>
      <c r="R223" s="39">
        <f t="shared" si="68"/>
        <v>40</v>
      </c>
      <c r="S223" s="39">
        <f t="shared" si="68"/>
        <v>0</v>
      </c>
      <c r="T223" s="39">
        <f t="shared" si="68"/>
        <v>55</v>
      </c>
      <c r="U223" s="146"/>
      <c r="V223" s="146"/>
      <c r="W223" s="86"/>
      <c r="X223" s="39">
        <f t="shared" si="68"/>
        <v>0</v>
      </c>
      <c r="Y223" s="39">
        <f>SUM(Y211:Y222)</f>
        <v>0</v>
      </c>
      <c r="Z223" s="39">
        <f t="shared" si="68"/>
        <v>45</v>
      </c>
      <c r="AA223" s="39">
        <f t="shared" si="68"/>
        <v>2</v>
      </c>
      <c r="AB223" s="146"/>
      <c r="AC223" s="146"/>
      <c r="AD223" s="146"/>
      <c r="AE223" s="39">
        <f t="shared" si="68"/>
        <v>59</v>
      </c>
      <c r="AF223" s="39">
        <f t="shared" si="68"/>
        <v>0</v>
      </c>
      <c r="AG223" s="96"/>
      <c r="AH223" s="57"/>
      <c r="AI223" s="57"/>
      <c r="AJ223" s="136">
        <f>SUM(AJ211:AJ217)</f>
        <v>2367</v>
      </c>
      <c r="AK223" s="31"/>
    </row>
    <row r="224" spans="2:37" ht="24.9" customHeight="1">
      <c r="B224" s="25"/>
    </row>
    <row r="225" spans="2:37" ht="24.9" customHeight="1">
      <c r="D225" s="16" t="s">
        <v>46</v>
      </c>
      <c r="E225" s="16" t="s">
        <v>52</v>
      </c>
      <c r="M225" s="16" t="s">
        <v>48</v>
      </c>
      <c r="W225" s="16" t="s">
        <v>46</v>
      </c>
      <c r="Y225" s="16" t="s">
        <v>53</v>
      </c>
      <c r="AH225" s="16" t="s">
        <v>51</v>
      </c>
    </row>
    <row r="226" spans="2:37" ht="24.9" customHeight="1">
      <c r="E226" s="16" t="str">
        <f>E203</f>
        <v xml:space="preserve">  (นางสาวปวีณา  ปันดวง )</v>
      </c>
      <c r="Y226" s="158" t="str">
        <f>Y180</f>
        <v xml:space="preserve"> (นางสาวเฟื่องฟ้า พรหมนิพนธ์)</v>
      </c>
      <c r="Z226" s="158"/>
      <c r="AA226" s="158"/>
      <c r="AB226" s="158"/>
      <c r="AC226" s="158"/>
      <c r="AD226" s="158"/>
      <c r="AE226" s="158"/>
      <c r="AF226" s="158"/>
      <c r="AG226" s="158"/>
    </row>
    <row r="227" spans="2:37" ht="24.9" customHeight="1">
      <c r="E227" s="16" t="s">
        <v>47</v>
      </c>
      <c r="X227" s="16" t="str">
        <f>X158</f>
        <v>ตำแหน่งผู้อำนวยการโรงเรียนบ้านตระแบกงาม</v>
      </c>
    </row>
    <row r="229" spans="2:37" ht="24.9" customHeight="1">
      <c r="B229" s="169" t="str">
        <f>B1</f>
        <v>แบบบันทึกการออมทรัพย์</v>
      </c>
      <c r="C229" s="169"/>
      <c r="D229" s="169"/>
      <c r="E229" s="169"/>
      <c r="F229" s="169"/>
      <c r="G229" s="169"/>
      <c r="H229" s="169"/>
      <c r="I229" s="169"/>
      <c r="J229" s="169"/>
      <c r="K229" s="169"/>
      <c r="L229" s="169"/>
      <c r="M229" s="169"/>
      <c r="N229" s="169"/>
      <c r="O229" s="169"/>
      <c r="P229" s="169"/>
      <c r="Q229" s="169"/>
      <c r="R229" s="169"/>
      <c r="S229" s="169"/>
      <c r="T229" s="169"/>
      <c r="U229" s="169"/>
      <c r="V229" s="169"/>
      <c r="W229" s="169"/>
      <c r="X229" s="169"/>
      <c r="Y229" s="169"/>
      <c r="Z229" s="169"/>
      <c r="AA229" s="169"/>
      <c r="AB229" s="169"/>
      <c r="AC229" s="169"/>
      <c r="AD229" s="169"/>
      <c r="AE229" s="169"/>
      <c r="AF229" s="169"/>
      <c r="AG229" s="169"/>
      <c r="AH229" s="169"/>
      <c r="AI229" s="169"/>
      <c r="AJ229" s="169"/>
      <c r="AK229" s="169"/>
    </row>
    <row r="230" spans="2:37" ht="24.9" customHeight="1">
      <c r="B230" s="169" t="s">
        <v>86</v>
      </c>
      <c r="C230" s="169"/>
      <c r="D230" s="169"/>
      <c r="E230" s="169"/>
      <c r="F230" s="169"/>
      <c r="G230" s="169"/>
      <c r="H230" s="169"/>
      <c r="I230" s="169"/>
      <c r="J230" s="169"/>
      <c r="K230" s="169"/>
      <c r="L230" s="169"/>
      <c r="M230" s="169"/>
      <c r="N230" s="169"/>
      <c r="O230" s="169"/>
      <c r="P230" s="169"/>
      <c r="Q230" s="169"/>
      <c r="R230" s="169"/>
      <c r="S230" s="169"/>
      <c r="T230" s="169"/>
      <c r="U230" s="169"/>
      <c r="V230" s="169"/>
      <c r="W230" s="169"/>
      <c r="X230" s="169"/>
      <c r="Y230" s="169"/>
      <c r="Z230" s="169"/>
      <c r="AA230" s="169"/>
      <c r="AB230" s="169"/>
      <c r="AC230" s="169"/>
      <c r="AD230" s="169"/>
      <c r="AE230" s="169"/>
      <c r="AF230" s="169"/>
      <c r="AG230" s="169"/>
      <c r="AH230" s="169"/>
      <c r="AI230" s="169"/>
      <c r="AJ230" s="169"/>
      <c r="AK230" s="169"/>
    </row>
    <row r="231" spans="2:37" ht="24.9" customHeight="1">
      <c r="B231" s="164" t="s">
        <v>89</v>
      </c>
      <c r="C231" s="164"/>
      <c r="D231" s="164"/>
      <c r="E231" s="164"/>
      <c r="F231" s="164"/>
      <c r="G231" s="164"/>
      <c r="H231" s="164"/>
      <c r="I231" s="164"/>
      <c r="J231" s="164"/>
      <c r="K231" s="164"/>
      <c r="L231" s="164"/>
      <c r="M231" s="164"/>
      <c r="N231" s="164"/>
      <c r="O231" s="164"/>
      <c r="P231" s="164"/>
      <c r="Q231" s="164"/>
      <c r="R231" s="164"/>
      <c r="S231" s="164"/>
      <c r="T231" s="164"/>
      <c r="U231" s="164"/>
      <c r="V231" s="164"/>
      <c r="W231" s="164"/>
      <c r="X231" s="164"/>
      <c r="Y231" s="164"/>
      <c r="Z231" s="164"/>
      <c r="AA231" s="164"/>
      <c r="AB231" s="164"/>
      <c r="AC231" s="164"/>
      <c r="AD231" s="164"/>
      <c r="AE231" s="164"/>
      <c r="AF231" s="164"/>
      <c r="AG231" s="164"/>
      <c r="AH231" s="164"/>
      <c r="AI231" s="164"/>
      <c r="AJ231" s="164"/>
      <c r="AK231" s="164"/>
    </row>
    <row r="232" spans="2:37" ht="24.9" customHeight="1">
      <c r="B232" s="159" t="s">
        <v>18</v>
      </c>
      <c r="C232" s="159" t="s">
        <v>22</v>
      </c>
      <c r="D232" s="161" t="s">
        <v>23</v>
      </c>
      <c r="E232" s="160" t="s">
        <v>24</v>
      </c>
      <c r="F232" s="160"/>
      <c r="G232" s="160"/>
      <c r="H232" s="160"/>
      <c r="I232" s="160"/>
      <c r="J232" s="160"/>
      <c r="K232" s="160"/>
      <c r="L232" s="160"/>
      <c r="M232" s="160"/>
      <c r="N232" s="160"/>
      <c r="O232" s="160"/>
      <c r="P232" s="160"/>
      <c r="Q232" s="160"/>
      <c r="R232" s="160"/>
      <c r="S232" s="160"/>
      <c r="T232" s="160"/>
      <c r="U232" s="160"/>
      <c r="V232" s="160"/>
      <c r="W232" s="160"/>
      <c r="X232" s="160"/>
      <c r="Y232" s="160"/>
      <c r="Z232" s="160"/>
      <c r="AA232" s="160"/>
      <c r="AB232" s="160"/>
      <c r="AC232" s="160"/>
      <c r="AD232" s="160"/>
      <c r="AE232" s="160"/>
      <c r="AF232" s="160"/>
      <c r="AG232" s="160"/>
      <c r="AH232" s="160"/>
      <c r="AI232" s="160"/>
      <c r="AJ232" s="159" t="s">
        <v>20</v>
      </c>
      <c r="AK232" s="159" t="s">
        <v>19</v>
      </c>
    </row>
    <row r="233" spans="2:37" ht="24.9" customHeight="1">
      <c r="B233" s="159"/>
      <c r="C233" s="159"/>
      <c r="D233" s="165"/>
      <c r="E233" s="17"/>
      <c r="F233" s="17"/>
      <c r="G233" s="17"/>
      <c r="H233" s="17"/>
      <c r="I233" s="17"/>
      <c r="J233" s="17"/>
      <c r="K233" s="17"/>
      <c r="L233" s="17"/>
      <c r="M233" s="17"/>
      <c r="N233" s="17"/>
      <c r="O233" s="17"/>
      <c r="P233" s="17"/>
      <c r="Q233" s="17"/>
      <c r="R233" s="17"/>
      <c r="S233" s="17"/>
      <c r="T233" s="17"/>
      <c r="U233" s="17"/>
      <c r="V233" s="17"/>
      <c r="W233" s="17"/>
      <c r="X233" s="17"/>
      <c r="Y233" s="17"/>
      <c r="Z233" s="17"/>
      <c r="AA233" s="17"/>
      <c r="AB233" s="17"/>
      <c r="AC233" s="17"/>
      <c r="AD233" s="17"/>
      <c r="AE233" s="17"/>
      <c r="AF233" s="17"/>
      <c r="AG233" s="17"/>
      <c r="AH233" s="17"/>
      <c r="AI233" s="17"/>
      <c r="AJ233" s="159"/>
      <c r="AK233" s="159"/>
    </row>
    <row r="234" spans="2:37" ht="24.9" customHeight="1">
      <c r="B234" s="159"/>
      <c r="C234" s="159"/>
      <c r="D234" s="162"/>
      <c r="E234" s="18" t="s">
        <v>8</v>
      </c>
      <c r="F234" s="18" t="s">
        <v>9</v>
      </c>
      <c r="G234" s="18" t="s">
        <v>10</v>
      </c>
      <c r="H234" s="18" t="s">
        <v>11</v>
      </c>
      <c r="I234" s="18" t="s">
        <v>12</v>
      </c>
      <c r="J234" s="18" t="s">
        <v>13</v>
      </c>
      <c r="K234" s="18" t="s">
        <v>14</v>
      </c>
      <c r="L234" s="18" t="s">
        <v>15</v>
      </c>
      <c r="M234" s="18" t="s">
        <v>16</v>
      </c>
      <c r="N234" s="18" t="s">
        <v>17</v>
      </c>
      <c r="O234" s="18" t="s">
        <v>25</v>
      </c>
      <c r="P234" s="18" t="s">
        <v>26</v>
      </c>
      <c r="Q234" s="18" t="s">
        <v>27</v>
      </c>
      <c r="R234" s="18" t="s">
        <v>28</v>
      </c>
      <c r="S234" s="18" t="s">
        <v>29</v>
      </c>
      <c r="T234" s="18" t="s">
        <v>30</v>
      </c>
      <c r="U234" s="18" t="s">
        <v>31</v>
      </c>
      <c r="V234" s="18" t="s">
        <v>32</v>
      </c>
      <c r="W234" s="18" t="s">
        <v>33</v>
      </c>
      <c r="X234" s="18" t="s">
        <v>34</v>
      </c>
      <c r="Y234" s="18" t="s">
        <v>35</v>
      </c>
      <c r="Z234" s="18" t="s">
        <v>36</v>
      </c>
      <c r="AA234" s="18" t="s">
        <v>37</v>
      </c>
      <c r="AB234" s="18" t="s">
        <v>38</v>
      </c>
      <c r="AC234" s="18" t="s">
        <v>39</v>
      </c>
      <c r="AD234" s="18" t="s">
        <v>40</v>
      </c>
      <c r="AE234" s="18" t="s">
        <v>41</v>
      </c>
      <c r="AF234" s="18" t="s">
        <v>42</v>
      </c>
      <c r="AG234" s="18" t="s">
        <v>43</v>
      </c>
      <c r="AH234" s="18" t="s">
        <v>44</v>
      </c>
      <c r="AI234" s="18" t="s">
        <v>45</v>
      </c>
      <c r="AJ234" s="159"/>
      <c r="AK234" s="159"/>
    </row>
    <row r="235" spans="2:37" ht="23.1" customHeight="1">
      <c r="B235" s="29" t="s">
        <v>8</v>
      </c>
      <c r="C235" s="20" t="s">
        <v>95</v>
      </c>
      <c r="D235" s="89">
        <f t="shared" ref="D235:D241" si="69">AJ211</f>
        <v>210</v>
      </c>
      <c r="E235" s="76">
        <v>0</v>
      </c>
      <c r="F235" s="141" t="s">
        <v>54</v>
      </c>
      <c r="G235" s="141" t="s">
        <v>55</v>
      </c>
      <c r="H235" s="21">
        <v>0</v>
      </c>
      <c r="I235" s="21">
        <v>0</v>
      </c>
      <c r="J235" s="21">
        <v>0</v>
      </c>
      <c r="K235" s="21">
        <v>0</v>
      </c>
      <c r="L235" s="21">
        <v>0</v>
      </c>
      <c r="M235" s="141" t="s">
        <v>54</v>
      </c>
      <c r="N235" s="141" t="s">
        <v>55</v>
      </c>
      <c r="O235" s="21">
        <v>0</v>
      </c>
      <c r="P235" s="21">
        <v>0</v>
      </c>
      <c r="Q235" s="21">
        <v>0</v>
      </c>
      <c r="R235" s="21">
        <v>0</v>
      </c>
      <c r="S235" s="21">
        <v>0</v>
      </c>
      <c r="T235" s="141" t="s">
        <v>54</v>
      </c>
      <c r="U235" s="141" t="s">
        <v>55</v>
      </c>
      <c r="V235" s="21">
        <v>0</v>
      </c>
      <c r="W235" s="21">
        <v>0</v>
      </c>
      <c r="X235" s="21">
        <v>0</v>
      </c>
      <c r="Y235" s="21">
        <v>0</v>
      </c>
      <c r="Z235" s="21">
        <v>0</v>
      </c>
      <c r="AA235" s="141" t="s">
        <v>54</v>
      </c>
      <c r="AB235" s="141" t="s">
        <v>55</v>
      </c>
      <c r="AC235" s="98">
        <v>0</v>
      </c>
      <c r="AD235" s="98">
        <v>0</v>
      </c>
      <c r="AE235" s="98">
        <v>0</v>
      </c>
      <c r="AF235" s="34">
        <v>0</v>
      </c>
      <c r="AG235" s="34">
        <v>0</v>
      </c>
      <c r="AH235" s="141" t="s">
        <v>54</v>
      </c>
      <c r="AI235" s="141" t="s">
        <v>55</v>
      </c>
      <c r="AJ235" s="138">
        <f>SUM(D235:P235,S235:X235,Z235:AE235,AG235:AI235)</f>
        <v>210</v>
      </c>
      <c r="AK235" s="31"/>
    </row>
    <row r="236" spans="2:37" ht="23.1" customHeight="1">
      <c r="B236" s="29" t="s">
        <v>9</v>
      </c>
      <c r="C236" s="20" t="s">
        <v>96</v>
      </c>
      <c r="D236" s="89">
        <f t="shared" si="69"/>
        <v>519</v>
      </c>
      <c r="E236" s="76">
        <v>0</v>
      </c>
      <c r="F236" s="142"/>
      <c r="G236" s="147"/>
      <c r="H236" s="117">
        <v>30</v>
      </c>
      <c r="I236" s="21">
        <v>0</v>
      </c>
      <c r="J236" s="21">
        <v>0</v>
      </c>
      <c r="K236" s="21">
        <v>0</v>
      </c>
      <c r="L236" s="21">
        <v>0</v>
      </c>
      <c r="M236" s="142"/>
      <c r="N236" s="147"/>
      <c r="O236" s="21">
        <v>0</v>
      </c>
      <c r="P236" s="21">
        <v>0</v>
      </c>
      <c r="Q236" s="21">
        <v>0</v>
      </c>
      <c r="R236" s="21">
        <v>0</v>
      </c>
      <c r="S236" s="21">
        <v>0</v>
      </c>
      <c r="T236" s="142"/>
      <c r="U236" s="147"/>
      <c r="V236" s="21">
        <v>0</v>
      </c>
      <c r="W236" s="21">
        <v>0</v>
      </c>
      <c r="X236" s="21">
        <v>0</v>
      </c>
      <c r="Y236" s="21">
        <v>0</v>
      </c>
      <c r="Z236" s="21">
        <v>0</v>
      </c>
      <c r="AA236" s="142"/>
      <c r="AB236" s="147"/>
      <c r="AC236" s="98">
        <v>0</v>
      </c>
      <c r="AD236" s="98">
        <v>0</v>
      </c>
      <c r="AE236" s="98">
        <v>0</v>
      </c>
      <c r="AF236" s="34">
        <v>0</v>
      </c>
      <c r="AG236" s="34">
        <v>0</v>
      </c>
      <c r="AH236" s="142"/>
      <c r="AI236" s="142"/>
      <c r="AJ236" s="138">
        <f t="shared" ref="AJ236:AJ245" si="70">SUM(D236:P236,S236:X236,Z236:AE236,AG236:AI236)</f>
        <v>549</v>
      </c>
      <c r="AK236" s="31"/>
    </row>
    <row r="237" spans="2:37" ht="23.1" customHeight="1">
      <c r="B237" s="29" t="s">
        <v>10</v>
      </c>
      <c r="C237" s="20" t="s">
        <v>101</v>
      </c>
      <c r="D237" s="89">
        <f t="shared" si="69"/>
        <v>50</v>
      </c>
      <c r="E237" s="76">
        <v>0</v>
      </c>
      <c r="F237" s="142"/>
      <c r="G237" s="147"/>
      <c r="H237" s="21">
        <v>0</v>
      </c>
      <c r="I237" s="21">
        <v>0</v>
      </c>
      <c r="J237" s="21">
        <v>0</v>
      </c>
      <c r="K237" s="21">
        <v>0</v>
      </c>
      <c r="L237" s="21">
        <v>0</v>
      </c>
      <c r="M237" s="142"/>
      <c r="N237" s="147"/>
      <c r="O237" s="21">
        <v>0</v>
      </c>
      <c r="P237" s="21">
        <v>0</v>
      </c>
      <c r="Q237" s="21">
        <v>0</v>
      </c>
      <c r="R237" s="21">
        <v>0</v>
      </c>
      <c r="S237" s="21">
        <v>0</v>
      </c>
      <c r="T237" s="142"/>
      <c r="U237" s="147"/>
      <c r="V237" s="21">
        <v>0</v>
      </c>
      <c r="W237" s="21">
        <v>0</v>
      </c>
      <c r="X237" s="21">
        <v>0</v>
      </c>
      <c r="Y237" s="21">
        <v>0</v>
      </c>
      <c r="Z237" s="21">
        <v>0</v>
      </c>
      <c r="AA237" s="142"/>
      <c r="AB237" s="147"/>
      <c r="AC237" s="98">
        <v>0</v>
      </c>
      <c r="AD237" s="98">
        <v>0</v>
      </c>
      <c r="AE237" s="98">
        <v>0</v>
      </c>
      <c r="AF237" s="34">
        <v>0</v>
      </c>
      <c r="AG237" s="34">
        <v>0</v>
      </c>
      <c r="AH237" s="142"/>
      <c r="AI237" s="142"/>
      <c r="AJ237" s="138">
        <f t="shared" si="70"/>
        <v>50</v>
      </c>
      <c r="AK237" s="31"/>
    </row>
    <row r="238" spans="2:37" ht="23.1" customHeight="1">
      <c r="B238" s="29" t="s">
        <v>11</v>
      </c>
      <c r="C238" s="20" t="s">
        <v>97</v>
      </c>
      <c r="D238" s="89">
        <f t="shared" si="69"/>
        <v>198</v>
      </c>
      <c r="E238" s="76">
        <v>0</v>
      </c>
      <c r="F238" s="142"/>
      <c r="G238" s="147"/>
      <c r="H238" s="21">
        <v>0</v>
      </c>
      <c r="I238" s="21">
        <v>0</v>
      </c>
      <c r="J238" s="21">
        <v>0</v>
      </c>
      <c r="K238" s="21">
        <v>0</v>
      </c>
      <c r="L238" s="21">
        <v>0</v>
      </c>
      <c r="M238" s="142"/>
      <c r="N238" s="147"/>
      <c r="O238" s="21">
        <v>0</v>
      </c>
      <c r="P238" s="21">
        <v>0</v>
      </c>
      <c r="Q238" s="21">
        <v>0</v>
      </c>
      <c r="R238" s="21">
        <v>0</v>
      </c>
      <c r="S238" s="21">
        <v>0</v>
      </c>
      <c r="T238" s="142"/>
      <c r="U238" s="147"/>
      <c r="V238" s="21">
        <v>0</v>
      </c>
      <c r="W238" s="21">
        <v>0</v>
      </c>
      <c r="X238" s="21">
        <v>0</v>
      </c>
      <c r="Y238" s="21">
        <v>0</v>
      </c>
      <c r="Z238" s="21">
        <v>0</v>
      </c>
      <c r="AA238" s="142"/>
      <c r="AB238" s="147"/>
      <c r="AC238" s="98">
        <v>0</v>
      </c>
      <c r="AD238" s="98">
        <v>0</v>
      </c>
      <c r="AE238" s="98">
        <v>0</v>
      </c>
      <c r="AF238" s="34">
        <v>0</v>
      </c>
      <c r="AG238" s="34">
        <v>0</v>
      </c>
      <c r="AH238" s="142"/>
      <c r="AI238" s="142"/>
      <c r="AJ238" s="138">
        <f t="shared" si="70"/>
        <v>198</v>
      </c>
      <c r="AK238" s="31"/>
    </row>
    <row r="239" spans="2:37" ht="23.1" customHeight="1">
      <c r="B239" s="29" t="s">
        <v>12</v>
      </c>
      <c r="C239" s="20" t="s">
        <v>99</v>
      </c>
      <c r="D239" s="89">
        <f t="shared" si="69"/>
        <v>716</v>
      </c>
      <c r="E239" s="76">
        <v>0</v>
      </c>
      <c r="F239" s="142"/>
      <c r="G239" s="147"/>
      <c r="H239" s="117">
        <v>55</v>
      </c>
      <c r="I239" s="21">
        <v>0</v>
      </c>
      <c r="J239" s="21">
        <v>0</v>
      </c>
      <c r="K239" s="21">
        <v>0</v>
      </c>
      <c r="L239" s="21">
        <v>0</v>
      </c>
      <c r="M239" s="142"/>
      <c r="N239" s="147"/>
      <c r="O239" s="21">
        <v>0</v>
      </c>
      <c r="P239" s="21">
        <v>0</v>
      </c>
      <c r="Q239" s="21">
        <v>0</v>
      </c>
      <c r="R239" s="21">
        <v>0</v>
      </c>
      <c r="S239" s="21">
        <v>0</v>
      </c>
      <c r="T239" s="142"/>
      <c r="U239" s="147"/>
      <c r="V239" s="21">
        <v>0</v>
      </c>
      <c r="W239" s="21">
        <v>0</v>
      </c>
      <c r="X239" s="21">
        <v>0</v>
      </c>
      <c r="Y239" s="21">
        <v>0</v>
      </c>
      <c r="Z239" s="21">
        <v>0</v>
      </c>
      <c r="AA239" s="142"/>
      <c r="AB239" s="147"/>
      <c r="AC239" s="98">
        <v>0</v>
      </c>
      <c r="AD239" s="98">
        <v>0</v>
      </c>
      <c r="AE239" s="98">
        <v>0</v>
      </c>
      <c r="AF239" s="34">
        <v>0</v>
      </c>
      <c r="AG239" s="34">
        <v>0</v>
      </c>
      <c r="AH239" s="142"/>
      <c r="AI239" s="142"/>
      <c r="AJ239" s="138">
        <f t="shared" si="70"/>
        <v>771</v>
      </c>
      <c r="AK239" s="31"/>
    </row>
    <row r="240" spans="2:37" ht="23.1" customHeight="1">
      <c r="B240" s="29" t="s">
        <v>13</v>
      </c>
      <c r="C240" s="20" t="s">
        <v>98</v>
      </c>
      <c r="D240" s="89">
        <f t="shared" si="69"/>
        <v>508</v>
      </c>
      <c r="E240" s="76">
        <v>0</v>
      </c>
      <c r="F240" s="142"/>
      <c r="G240" s="147"/>
      <c r="H240" s="117">
        <v>12</v>
      </c>
      <c r="I240" s="21">
        <v>0</v>
      </c>
      <c r="J240" s="21">
        <v>0</v>
      </c>
      <c r="K240" s="21">
        <v>0</v>
      </c>
      <c r="L240" s="21">
        <v>0</v>
      </c>
      <c r="M240" s="142"/>
      <c r="N240" s="147"/>
      <c r="O240" s="21">
        <v>0</v>
      </c>
      <c r="P240" s="21">
        <v>0</v>
      </c>
      <c r="Q240" s="21">
        <v>0</v>
      </c>
      <c r="R240" s="21">
        <v>0</v>
      </c>
      <c r="S240" s="21">
        <v>0</v>
      </c>
      <c r="T240" s="142"/>
      <c r="U240" s="147"/>
      <c r="V240" s="21">
        <v>0</v>
      </c>
      <c r="W240" s="21">
        <v>0</v>
      </c>
      <c r="X240" s="21">
        <v>0</v>
      </c>
      <c r="Y240" s="21">
        <v>0</v>
      </c>
      <c r="Z240" s="21">
        <v>0</v>
      </c>
      <c r="AA240" s="142"/>
      <c r="AB240" s="147"/>
      <c r="AC240" s="98">
        <v>0</v>
      </c>
      <c r="AD240" s="98">
        <v>0</v>
      </c>
      <c r="AE240" s="98">
        <v>0</v>
      </c>
      <c r="AF240" s="34">
        <v>0</v>
      </c>
      <c r="AG240" s="34">
        <v>0</v>
      </c>
      <c r="AH240" s="142"/>
      <c r="AI240" s="142"/>
      <c r="AJ240" s="138">
        <f t="shared" si="70"/>
        <v>520</v>
      </c>
      <c r="AK240" s="31"/>
    </row>
    <row r="241" spans="2:37" ht="23.1" customHeight="1">
      <c r="B241" s="29" t="s">
        <v>14</v>
      </c>
      <c r="C241" s="20" t="s">
        <v>100</v>
      </c>
      <c r="D241" s="89">
        <f t="shared" si="69"/>
        <v>166</v>
      </c>
      <c r="E241" s="76">
        <v>0</v>
      </c>
      <c r="F241" s="142"/>
      <c r="G241" s="147"/>
      <c r="H241" s="21">
        <v>0</v>
      </c>
      <c r="I241" s="21">
        <v>0</v>
      </c>
      <c r="J241" s="21">
        <v>0</v>
      </c>
      <c r="K241" s="21">
        <v>0</v>
      </c>
      <c r="L241" s="21">
        <v>0</v>
      </c>
      <c r="M241" s="142"/>
      <c r="N241" s="147"/>
      <c r="O241" s="117">
        <v>20</v>
      </c>
      <c r="P241" s="21">
        <v>0</v>
      </c>
      <c r="Q241" s="21">
        <v>0</v>
      </c>
      <c r="R241" s="21">
        <v>0</v>
      </c>
      <c r="S241" s="21">
        <v>0</v>
      </c>
      <c r="T241" s="142"/>
      <c r="U241" s="147"/>
      <c r="V241" s="21">
        <v>0</v>
      </c>
      <c r="W241" s="21">
        <v>0</v>
      </c>
      <c r="X241" s="21">
        <v>0</v>
      </c>
      <c r="Y241" s="21">
        <v>0</v>
      </c>
      <c r="Z241" s="21">
        <v>0</v>
      </c>
      <c r="AA241" s="142"/>
      <c r="AB241" s="147"/>
      <c r="AC241" s="98">
        <v>0</v>
      </c>
      <c r="AD241" s="98">
        <v>0</v>
      </c>
      <c r="AE241" s="98">
        <v>0</v>
      </c>
      <c r="AF241" s="34">
        <v>0</v>
      </c>
      <c r="AG241" s="34">
        <v>0</v>
      </c>
      <c r="AH241" s="142"/>
      <c r="AI241" s="142"/>
      <c r="AJ241" s="138">
        <f t="shared" si="70"/>
        <v>186</v>
      </c>
      <c r="AK241" s="31"/>
    </row>
    <row r="242" spans="2:37" ht="23.1" customHeight="1">
      <c r="B242" s="29"/>
      <c r="C242" s="59">
        <f>C219</f>
        <v>0</v>
      </c>
      <c r="D242" s="51">
        <f>AJ219</f>
        <v>0</v>
      </c>
      <c r="E242" s="34">
        <v>0</v>
      </c>
      <c r="F242" s="142"/>
      <c r="G242" s="147"/>
      <c r="H242" s="84"/>
      <c r="I242" s="84"/>
      <c r="J242" s="84"/>
      <c r="K242" s="34">
        <v>0</v>
      </c>
      <c r="L242" s="34">
        <v>0</v>
      </c>
      <c r="M242" s="142"/>
      <c r="N242" s="147"/>
      <c r="O242" s="84"/>
      <c r="P242" s="84"/>
      <c r="Q242" s="34">
        <v>0</v>
      </c>
      <c r="R242" s="34">
        <v>0</v>
      </c>
      <c r="S242" s="34">
        <v>0</v>
      </c>
      <c r="T242" s="142"/>
      <c r="U242" s="147"/>
      <c r="V242" s="84"/>
      <c r="W242" s="97"/>
      <c r="X242" s="34">
        <v>0</v>
      </c>
      <c r="Y242" s="34">
        <v>0</v>
      </c>
      <c r="Z242" s="34">
        <v>0</v>
      </c>
      <c r="AA242" s="142"/>
      <c r="AB242" s="147"/>
      <c r="AC242" s="97"/>
      <c r="AD242" s="97"/>
      <c r="AE242" s="34">
        <v>0</v>
      </c>
      <c r="AF242" s="34">
        <v>0</v>
      </c>
      <c r="AG242" s="34">
        <v>0</v>
      </c>
      <c r="AH242" s="142"/>
      <c r="AI242" s="142"/>
      <c r="AJ242" s="140"/>
      <c r="AK242" s="31"/>
    </row>
    <row r="243" spans="2:37" ht="23.1" customHeight="1">
      <c r="B243" s="29"/>
      <c r="C243" s="59">
        <f>C220</f>
        <v>0</v>
      </c>
      <c r="D243" s="51">
        <f>AJ220</f>
        <v>0</v>
      </c>
      <c r="E243" s="34">
        <v>0</v>
      </c>
      <c r="F243" s="142"/>
      <c r="G243" s="147"/>
      <c r="H243" s="84"/>
      <c r="I243" s="84"/>
      <c r="J243" s="84"/>
      <c r="K243" s="34">
        <v>0</v>
      </c>
      <c r="L243" s="34">
        <v>0</v>
      </c>
      <c r="M243" s="142"/>
      <c r="N243" s="147"/>
      <c r="O243" s="84"/>
      <c r="P243" s="84"/>
      <c r="Q243" s="34">
        <v>0</v>
      </c>
      <c r="R243" s="34">
        <v>0</v>
      </c>
      <c r="S243" s="34">
        <v>0</v>
      </c>
      <c r="T243" s="142"/>
      <c r="U243" s="147"/>
      <c r="V243" s="84"/>
      <c r="W243" s="97"/>
      <c r="X243" s="34">
        <v>0</v>
      </c>
      <c r="Y243" s="34">
        <v>0</v>
      </c>
      <c r="Z243" s="34">
        <v>0</v>
      </c>
      <c r="AA243" s="142"/>
      <c r="AB243" s="147"/>
      <c r="AC243" s="97"/>
      <c r="AD243" s="97"/>
      <c r="AE243" s="34">
        <v>0</v>
      </c>
      <c r="AF243" s="34">
        <v>0</v>
      </c>
      <c r="AG243" s="34">
        <v>0</v>
      </c>
      <c r="AH243" s="142"/>
      <c r="AI243" s="142"/>
      <c r="AJ243" s="139">
        <f t="shared" si="70"/>
        <v>0</v>
      </c>
      <c r="AK243" s="31"/>
    </row>
    <row r="244" spans="2:37" ht="23.1" customHeight="1">
      <c r="B244" s="29"/>
      <c r="C244" s="59">
        <f>C221</f>
        <v>0</v>
      </c>
      <c r="D244" s="51">
        <f>AJ221</f>
        <v>0</v>
      </c>
      <c r="E244" s="34"/>
      <c r="F244" s="142"/>
      <c r="G244" s="147"/>
      <c r="H244" s="84"/>
      <c r="I244" s="84"/>
      <c r="J244" s="84"/>
      <c r="K244" s="34"/>
      <c r="L244" s="34"/>
      <c r="M244" s="142"/>
      <c r="N244" s="147"/>
      <c r="O244" s="84"/>
      <c r="P244" s="84"/>
      <c r="Q244" s="34"/>
      <c r="R244" s="34"/>
      <c r="S244" s="34"/>
      <c r="T244" s="142"/>
      <c r="U244" s="147"/>
      <c r="V244" s="84"/>
      <c r="W244" s="97"/>
      <c r="X244" s="34"/>
      <c r="Y244" s="34"/>
      <c r="Z244" s="34"/>
      <c r="AA244" s="142"/>
      <c r="AB244" s="147"/>
      <c r="AC244" s="97"/>
      <c r="AD244" s="97"/>
      <c r="AE244" s="34"/>
      <c r="AF244" s="34"/>
      <c r="AG244" s="34"/>
      <c r="AH244" s="142"/>
      <c r="AI244" s="142"/>
      <c r="AJ244" s="53">
        <f t="shared" si="70"/>
        <v>0</v>
      </c>
      <c r="AK244" s="31"/>
    </row>
    <row r="245" spans="2:37" ht="23.1" customHeight="1">
      <c r="B245" s="29"/>
      <c r="C245" s="59">
        <f>C222</f>
        <v>0</v>
      </c>
      <c r="D245" s="51">
        <f>AJ222</f>
        <v>0</v>
      </c>
      <c r="E245" s="34"/>
      <c r="F245" s="142"/>
      <c r="G245" s="147"/>
      <c r="H245" s="84"/>
      <c r="I245" s="84"/>
      <c r="J245" s="84"/>
      <c r="K245" s="34"/>
      <c r="L245" s="34"/>
      <c r="M245" s="142"/>
      <c r="N245" s="147"/>
      <c r="O245" s="84"/>
      <c r="P245" s="84"/>
      <c r="Q245" s="34"/>
      <c r="R245" s="34"/>
      <c r="S245" s="34"/>
      <c r="T245" s="142"/>
      <c r="U245" s="147"/>
      <c r="V245" s="84"/>
      <c r="W245" s="97"/>
      <c r="X245" s="34"/>
      <c r="Y245" s="34"/>
      <c r="Z245" s="34"/>
      <c r="AA245" s="142"/>
      <c r="AB245" s="147"/>
      <c r="AC245" s="97"/>
      <c r="AD245" s="97"/>
      <c r="AE245" s="34"/>
      <c r="AF245" s="34"/>
      <c r="AG245" s="34"/>
      <c r="AH245" s="142"/>
      <c r="AI245" s="142"/>
      <c r="AJ245" s="53">
        <f t="shared" si="70"/>
        <v>0</v>
      </c>
      <c r="AK245" s="31"/>
    </row>
    <row r="246" spans="2:37" ht="23.1" customHeight="1">
      <c r="B246" s="29"/>
      <c r="C246" s="60" t="s">
        <v>20</v>
      </c>
      <c r="D246" s="61">
        <f>AJ223</f>
        <v>2367</v>
      </c>
      <c r="E246" s="39">
        <f>SUM(E235:E245)</f>
        <v>0</v>
      </c>
      <c r="F246" s="143"/>
      <c r="G246" s="148"/>
      <c r="H246" s="84"/>
      <c r="I246" s="84"/>
      <c r="J246" s="84"/>
      <c r="K246" s="39">
        <f>SUM(K235:K245)</f>
        <v>0</v>
      </c>
      <c r="L246" s="39">
        <f>SUM(L235:L245)</f>
        <v>0</v>
      </c>
      <c r="M246" s="143"/>
      <c r="N246" s="148"/>
      <c r="O246" s="84"/>
      <c r="P246" s="84"/>
      <c r="Q246" s="39">
        <f>SUM(Q235:Q245)</f>
        <v>0</v>
      </c>
      <c r="R246" s="39">
        <f>SUM(R235:R245)</f>
        <v>0</v>
      </c>
      <c r="S246" s="39">
        <f>SUM(S235:S245)</f>
        <v>0</v>
      </c>
      <c r="T246" s="143"/>
      <c r="U246" s="148"/>
      <c r="V246" s="84"/>
      <c r="W246" s="97"/>
      <c r="X246" s="39">
        <f>SUM(X235:X245)</f>
        <v>0</v>
      </c>
      <c r="Y246" s="39">
        <f>SUM(Y235:Y245)</f>
        <v>0</v>
      </c>
      <c r="Z246" s="39">
        <f>SUM(Z235:Z245)</f>
        <v>0</v>
      </c>
      <c r="AA246" s="143"/>
      <c r="AB246" s="148"/>
      <c r="AC246" s="97"/>
      <c r="AD246" s="97"/>
      <c r="AE246" s="39">
        <f>SUM(AE235:AE245)</f>
        <v>0</v>
      </c>
      <c r="AF246" s="39">
        <f>SUM(AF235:AF245)</f>
        <v>0</v>
      </c>
      <c r="AG246" s="39">
        <f>SUM(AG235:AG245)</f>
        <v>0</v>
      </c>
      <c r="AH246" s="143"/>
      <c r="AI246" s="143"/>
      <c r="AJ246" s="120">
        <f>SUM(AJ235:AJ241)</f>
        <v>2484</v>
      </c>
      <c r="AK246" s="31"/>
    </row>
    <row r="247" spans="2:37" ht="24.9" customHeight="1">
      <c r="B247" s="25"/>
      <c r="C247" s="62"/>
      <c r="D247" s="62"/>
      <c r="E247" s="62"/>
      <c r="F247" s="62"/>
      <c r="G247" s="62"/>
    </row>
    <row r="248" spans="2:37" ht="24.9" customHeight="1">
      <c r="D248" s="16" t="s">
        <v>46</v>
      </c>
      <c r="E248" s="16" t="s">
        <v>52</v>
      </c>
      <c r="M248" s="16" t="s">
        <v>48</v>
      </c>
      <c r="W248" s="16" t="s">
        <v>46</v>
      </c>
      <c r="Y248" s="16" t="s">
        <v>53</v>
      </c>
      <c r="AH248" s="16" t="s">
        <v>51</v>
      </c>
    </row>
    <row r="249" spans="2:37" ht="24.9" customHeight="1">
      <c r="E249" s="16" t="str">
        <f>E226</f>
        <v xml:space="preserve">  (นางสาวปวีณา  ปันดวง )</v>
      </c>
      <c r="Y249" s="158" t="str">
        <f>Y157</f>
        <v xml:space="preserve"> (นางสาวเฟื่องฟ้า พรหมนิพนธ์)</v>
      </c>
      <c r="Z249" s="158"/>
      <c r="AA249" s="158"/>
      <c r="AB249" s="158"/>
      <c r="AC249" s="158"/>
      <c r="AD249" s="158"/>
      <c r="AE249" s="158"/>
      <c r="AF249" s="158"/>
      <c r="AG249" s="158"/>
    </row>
    <row r="250" spans="2:37" ht="24.9" customHeight="1">
      <c r="E250" s="16" t="s">
        <v>47</v>
      </c>
      <c r="X250" s="16" t="str">
        <f>X158</f>
        <v>ตำแหน่งผู้อำนวยการโรงเรียนบ้านตระแบกงาม</v>
      </c>
    </row>
    <row r="252" spans="2:37" ht="24.9" customHeight="1">
      <c r="B252" s="169" t="str">
        <f>B23</f>
        <v>แบบบันทึกการออมทรัพย์</v>
      </c>
      <c r="C252" s="169"/>
      <c r="D252" s="169"/>
      <c r="E252" s="169"/>
      <c r="F252" s="169"/>
      <c r="G252" s="169"/>
      <c r="H252" s="169"/>
      <c r="I252" s="169"/>
      <c r="J252" s="169"/>
      <c r="K252" s="169"/>
      <c r="L252" s="169"/>
      <c r="M252" s="169"/>
      <c r="N252" s="169"/>
      <c r="O252" s="169"/>
      <c r="P252" s="169"/>
      <c r="Q252" s="169"/>
      <c r="R252" s="169"/>
      <c r="S252" s="169"/>
      <c r="T252" s="169"/>
      <c r="U252" s="169"/>
      <c r="V252" s="169"/>
      <c r="W252" s="169"/>
      <c r="X252" s="169"/>
      <c r="Y252" s="169"/>
      <c r="Z252" s="169"/>
      <c r="AA252" s="169"/>
      <c r="AB252" s="169"/>
      <c r="AC252" s="169"/>
      <c r="AD252" s="169"/>
      <c r="AE252" s="169"/>
      <c r="AF252" s="169"/>
      <c r="AG252" s="169"/>
      <c r="AH252" s="169"/>
      <c r="AI252" s="169"/>
      <c r="AJ252" s="169"/>
      <c r="AK252" s="169"/>
    </row>
    <row r="253" spans="2:37" ht="24.9" customHeight="1">
      <c r="B253" s="169" t="s">
        <v>109</v>
      </c>
      <c r="C253" s="169"/>
      <c r="D253" s="169"/>
      <c r="E253" s="169"/>
      <c r="F253" s="169"/>
      <c r="G253" s="169"/>
      <c r="H253" s="169"/>
      <c r="I253" s="169"/>
      <c r="J253" s="169"/>
      <c r="K253" s="169"/>
      <c r="L253" s="169"/>
      <c r="M253" s="169"/>
      <c r="N253" s="169"/>
      <c r="O253" s="169"/>
      <c r="P253" s="169"/>
      <c r="Q253" s="169"/>
      <c r="R253" s="169"/>
      <c r="S253" s="169"/>
      <c r="T253" s="169"/>
      <c r="U253" s="169"/>
      <c r="V253" s="169"/>
      <c r="W253" s="169"/>
      <c r="X253" s="169"/>
      <c r="Y253" s="169"/>
      <c r="Z253" s="169"/>
      <c r="AA253" s="169"/>
      <c r="AB253" s="169"/>
      <c r="AC253" s="169"/>
      <c r="AD253" s="169"/>
      <c r="AE253" s="169"/>
      <c r="AF253" s="169"/>
      <c r="AG253" s="169"/>
      <c r="AH253" s="169"/>
      <c r="AI253" s="169"/>
      <c r="AJ253" s="169"/>
      <c r="AK253" s="169"/>
    </row>
    <row r="254" spans="2:37" ht="24.9" customHeight="1">
      <c r="B254" s="164" t="s">
        <v>91</v>
      </c>
      <c r="C254" s="164"/>
      <c r="D254" s="164"/>
      <c r="E254" s="164"/>
      <c r="F254" s="164"/>
      <c r="G254" s="164"/>
      <c r="H254" s="164"/>
      <c r="I254" s="164"/>
      <c r="J254" s="164"/>
      <c r="K254" s="164"/>
      <c r="L254" s="164"/>
      <c r="M254" s="164"/>
      <c r="N254" s="164"/>
      <c r="O254" s="164"/>
      <c r="P254" s="164"/>
      <c r="Q254" s="164"/>
      <c r="R254" s="164"/>
      <c r="S254" s="164"/>
      <c r="T254" s="164"/>
      <c r="U254" s="164"/>
      <c r="V254" s="164"/>
      <c r="W254" s="164"/>
      <c r="X254" s="164"/>
      <c r="Y254" s="164"/>
      <c r="Z254" s="164"/>
      <c r="AA254" s="164"/>
      <c r="AB254" s="164"/>
      <c r="AC254" s="164"/>
      <c r="AD254" s="164"/>
      <c r="AE254" s="164"/>
      <c r="AF254" s="164"/>
      <c r="AG254" s="164"/>
      <c r="AH254" s="164"/>
      <c r="AI254" s="164"/>
      <c r="AJ254" s="164"/>
      <c r="AK254" s="164"/>
    </row>
    <row r="255" spans="2:37" ht="24.9" customHeight="1">
      <c r="B255" s="159" t="s">
        <v>18</v>
      </c>
      <c r="C255" s="159" t="s">
        <v>22</v>
      </c>
      <c r="D255" s="161" t="s">
        <v>23</v>
      </c>
      <c r="E255" s="160" t="s">
        <v>24</v>
      </c>
      <c r="F255" s="160"/>
      <c r="G255" s="160"/>
      <c r="H255" s="160"/>
      <c r="I255" s="160"/>
      <c r="J255" s="160"/>
      <c r="K255" s="160"/>
      <c r="L255" s="160"/>
      <c r="M255" s="160"/>
      <c r="N255" s="160"/>
      <c r="O255" s="160"/>
      <c r="P255" s="160"/>
      <c r="Q255" s="160"/>
      <c r="R255" s="160"/>
      <c r="S255" s="160"/>
      <c r="T255" s="160"/>
      <c r="U255" s="160"/>
      <c r="V255" s="160"/>
      <c r="W255" s="160"/>
      <c r="X255" s="160"/>
      <c r="Y255" s="160"/>
      <c r="Z255" s="160"/>
      <c r="AA255" s="160"/>
      <c r="AB255" s="160"/>
      <c r="AC255" s="160"/>
      <c r="AD255" s="160"/>
      <c r="AE255" s="160"/>
      <c r="AF255" s="160"/>
      <c r="AG255" s="160"/>
      <c r="AH255" s="160"/>
      <c r="AI255" s="160"/>
      <c r="AJ255" s="159" t="s">
        <v>20</v>
      </c>
      <c r="AK255" s="159" t="s">
        <v>19</v>
      </c>
    </row>
    <row r="256" spans="2:37" ht="24.9" customHeight="1">
      <c r="B256" s="159"/>
      <c r="C256" s="159"/>
      <c r="D256" s="165"/>
      <c r="E256" s="17"/>
      <c r="F256" s="17"/>
      <c r="G256" s="17"/>
      <c r="H256" s="17"/>
      <c r="I256" s="17"/>
      <c r="J256" s="17"/>
      <c r="K256" s="17"/>
      <c r="L256" s="17"/>
      <c r="M256" s="17"/>
      <c r="N256" s="17"/>
      <c r="O256" s="17"/>
      <c r="P256" s="17"/>
      <c r="Q256" s="17"/>
      <c r="R256" s="17"/>
      <c r="S256" s="17"/>
      <c r="T256" s="17"/>
      <c r="U256" s="17"/>
      <c r="V256" s="17"/>
      <c r="W256" s="17"/>
      <c r="X256" s="17"/>
      <c r="Y256" s="17"/>
      <c r="Z256" s="17"/>
      <c r="AA256" s="17"/>
      <c r="AB256" s="17"/>
      <c r="AC256" s="17"/>
      <c r="AD256" s="17"/>
      <c r="AE256" s="17"/>
      <c r="AF256" s="17"/>
      <c r="AG256" s="17"/>
      <c r="AH256" s="17"/>
      <c r="AI256" s="17"/>
      <c r="AJ256" s="159"/>
      <c r="AK256" s="159"/>
    </row>
    <row r="257" spans="2:37" ht="24.9" customHeight="1">
      <c r="B257" s="159"/>
      <c r="C257" s="159"/>
      <c r="D257" s="162"/>
      <c r="E257" s="18" t="s">
        <v>8</v>
      </c>
      <c r="F257" s="18" t="s">
        <v>9</v>
      </c>
      <c r="G257" s="18" t="s">
        <v>10</v>
      </c>
      <c r="H257" s="18" t="s">
        <v>11</v>
      </c>
      <c r="I257" s="18" t="s">
        <v>12</v>
      </c>
      <c r="J257" s="18" t="s">
        <v>13</v>
      </c>
      <c r="K257" s="18" t="s">
        <v>14</v>
      </c>
      <c r="L257" s="18" t="s">
        <v>15</v>
      </c>
      <c r="M257" s="18" t="s">
        <v>16</v>
      </c>
      <c r="N257" s="18" t="s">
        <v>17</v>
      </c>
      <c r="O257" s="18" t="s">
        <v>25</v>
      </c>
      <c r="P257" s="18" t="s">
        <v>26</v>
      </c>
      <c r="Q257" s="18" t="s">
        <v>27</v>
      </c>
      <c r="R257" s="18" t="s">
        <v>28</v>
      </c>
      <c r="S257" s="18" t="s">
        <v>29</v>
      </c>
      <c r="T257" s="18" t="s">
        <v>30</v>
      </c>
      <c r="U257" s="18" t="s">
        <v>31</v>
      </c>
      <c r="V257" s="18" t="s">
        <v>32</v>
      </c>
      <c r="W257" s="18" t="s">
        <v>33</v>
      </c>
      <c r="X257" s="18" t="s">
        <v>34</v>
      </c>
      <c r="Y257" s="18" t="s">
        <v>35</v>
      </c>
      <c r="Z257" s="18" t="s">
        <v>36</v>
      </c>
      <c r="AA257" s="18" t="s">
        <v>37</v>
      </c>
      <c r="AB257" s="18" t="s">
        <v>38</v>
      </c>
      <c r="AC257" s="18" t="s">
        <v>39</v>
      </c>
      <c r="AD257" s="18" t="s">
        <v>40</v>
      </c>
      <c r="AE257" s="18" t="s">
        <v>41</v>
      </c>
      <c r="AF257" s="18" t="s">
        <v>42</v>
      </c>
      <c r="AG257" s="18" t="s">
        <v>43</v>
      </c>
      <c r="AH257" s="18" t="s">
        <v>44</v>
      </c>
      <c r="AI257" s="18" t="s">
        <v>45</v>
      </c>
      <c r="AJ257" s="159"/>
      <c r="AK257" s="159"/>
    </row>
    <row r="258" spans="2:37" ht="23.1" customHeight="1">
      <c r="B258" s="29" t="s">
        <v>8</v>
      </c>
      <c r="C258" s="20" t="s">
        <v>95</v>
      </c>
      <c r="D258" s="51">
        <f t="shared" ref="D258:D264" si="71">AJ235</f>
        <v>210</v>
      </c>
      <c r="E258" s="176" t="s">
        <v>115</v>
      </c>
      <c r="F258" s="177"/>
      <c r="G258" s="177"/>
      <c r="H258" s="177"/>
      <c r="I258" s="177"/>
      <c r="J258" s="177"/>
      <c r="K258" s="177"/>
      <c r="L258" s="177"/>
      <c r="M258" s="177"/>
      <c r="N258" s="177"/>
      <c r="O258" s="177"/>
      <c r="P258" s="177"/>
      <c r="Q258" s="177"/>
      <c r="R258" s="177"/>
      <c r="S258" s="177"/>
      <c r="T258" s="177"/>
      <c r="U258" s="177"/>
      <c r="V258" s="177"/>
      <c r="W258" s="177"/>
      <c r="X258" s="177"/>
      <c r="Y258" s="177"/>
      <c r="Z258" s="177"/>
      <c r="AA258" s="177"/>
      <c r="AB258" s="177"/>
      <c r="AC258" s="177"/>
      <c r="AD258" s="177"/>
      <c r="AE258" s="177"/>
      <c r="AF258" s="177"/>
      <c r="AG258" s="177"/>
      <c r="AH258" s="177"/>
      <c r="AI258" s="178"/>
      <c r="AJ258" s="53">
        <f>SUM(D258:F258,I258:M258)</f>
        <v>210</v>
      </c>
      <c r="AK258" s="31"/>
    </row>
    <row r="259" spans="2:37" ht="23.1" customHeight="1">
      <c r="B259" s="29" t="s">
        <v>9</v>
      </c>
      <c r="C259" s="20" t="s">
        <v>96</v>
      </c>
      <c r="D259" s="51">
        <f t="shared" si="71"/>
        <v>549</v>
      </c>
      <c r="E259" s="179"/>
      <c r="F259" s="180"/>
      <c r="G259" s="180"/>
      <c r="H259" s="180"/>
      <c r="I259" s="180"/>
      <c r="J259" s="180"/>
      <c r="K259" s="180"/>
      <c r="L259" s="180"/>
      <c r="M259" s="180"/>
      <c r="N259" s="180"/>
      <c r="O259" s="180"/>
      <c r="P259" s="180"/>
      <c r="Q259" s="180"/>
      <c r="R259" s="180"/>
      <c r="S259" s="180"/>
      <c r="T259" s="180"/>
      <c r="U259" s="180"/>
      <c r="V259" s="180"/>
      <c r="W259" s="180"/>
      <c r="X259" s="180"/>
      <c r="Y259" s="180"/>
      <c r="Z259" s="180"/>
      <c r="AA259" s="180"/>
      <c r="AB259" s="180"/>
      <c r="AC259" s="180"/>
      <c r="AD259" s="180"/>
      <c r="AE259" s="180"/>
      <c r="AF259" s="180"/>
      <c r="AG259" s="180"/>
      <c r="AH259" s="180"/>
      <c r="AI259" s="181"/>
      <c r="AJ259" s="53">
        <f t="shared" ref="AJ259:AJ270" si="72">SUM(D259:F259,I259:M259)</f>
        <v>549</v>
      </c>
      <c r="AK259" s="31"/>
    </row>
    <row r="260" spans="2:37" ht="23.1" customHeight="1">
      <c r="B260" s="29" t="s">
        <v>10</v>
      </c>
      <c r="C260" s="20" t="s">
        <v>101</v>
      </c>
      <c r="D260" s="51">
        <f t="shared" si="71"/>
        <v>50</v>
      </c>
      <c r="E260" s="179"/>
      <c r="F260" s="180"/>
      <c r="G260" s="180"/>
      <c r="H260" s="180"/>
      <c r="I260" s="180"/>
      <c r="J260" s="180"/>
      <c r="K260" s="180"/>
      <c r="L260" s="180"/>
      <c r="M260" s="180"/>
      <c r="N260" s="180"/>
      <c r="O260" s="180"/>
      <c r="P260" s="180"/>
      <c r="Q260" s="180"/>
      <c r="R260" s="180"/>
      <c r="S260" s="180"/>
      <c r="T260" s="180"/>
      <c r="U260" s="180"/>
      <c r="V260" s="180"/>
      <c r="W260" s="180"/>
      <c r="X260" s="180"/>
      <c r="Y260" s="180"/>
      <c r="Z260" s="180"/>
      <c r="AA260" s="180"/>
      <c r="AB260" s="180"/>
      <c r="AC260" s="180"/>
      <c r="AD260" s="180"/>
      <c r="AE260" s="180"/>
      <c r="AF260" s="180"/>
      <c r="AG260" s="180"/>
      <c r="AH260" s="180"/>
      <c r="AI260" s="181"/>
      <c r="AJ260" s="53">
        <f t="shared" si="72"/>
        <v>50</v>
      </c>
      <c r="AK260" s="31"/>
    </row>
    <row r="261" spans="2:37" ht="23.1" customHeight="1">
      <c r="B261" s="29" t="s">
        <v>11</v>
      </c>
      <c r="C261" s="20" t="s">
        <v>97</v>
      </c>
      <c r="D261" s="51">
        <f t="shared" si="71"/>
        <v>198</v>
      </c>
      <c r="E261" s="179"/>
      <c r="F261" s="180"/>
      <c r="G261" s="180"/>
      <c r="H261" s="180"/>
      <c r="I261" s="180"/>
      <c r="J261" s="180"/>
      <c r="K261" s="180"/>
      <c r="L261" s="180"/>
      <c r="M261" s="180"/>
      <c r="N261" s="180"/>
      <c r="O261" s="180"/>
      <c r="P261" s="180"/>
      <c r="Q261" s="180"/>
      <c r="R261" s="180"/>
      <c r="S261" s="180"/>
      <c r="T261" s="180"/>
      <c r="U261" s="180"/>
      <c r="V261" s="180"/>
      <c r="W261" s="180"/>
      <c r="X261" s="180"/>
      <c r="Y261" s="180"/>
      <c r="Z261" s="180"/>
      <c r="AA261" s="180"/>
      <c r="AB261" s="180"/>
      <c r="AC261" s="180"/>
      <c r="AD261" s="180"/>
      <c r="AE261" s="180"/>
      <c r="AF261" s="180"/>
      <c r="AG261" s="180"/>
      <c r="AH261" s="180"/>
      <c r="AI261" s="181"/>
      <c r="AJ261" s="53">
        <f t="shared" si="72"/>
        <v>198</v>
      </c>
      <c r="AK261" s="31"/>
    </row>
    <row r="262" spans="2:37" ht="23.1" customHeight="1">
      <c r="B262" s="29" t="s">
        <v>12</v>
      </c>
      <c r="C262" s="20" t="s">
        <v>99</v>
      </c>
      <c r="D262" s="51">
        <f t="shared" si="71"/>
        <v>771</v>
      </c>
      <c r="E262" s="179"/>
      <c r="F262" s="180"/>
      <c r="G262" s="180"/>
      <c r="H262" s="180"/>
      <c r="I262" s="180"/>
      <c r="J262" s="180"/>
      <c r="K262" s="180"/>
      <c r="L262" s="180"/>
      <c r="M262" s="180"/>
      <c r="N262" s="180"/>
      <c r="O262" s="180"/>
      <c r="P262" s="180"/>
      <c r="Q262" s="180"/>
      <c r="R262" s="180"/>
      <c r="S262" s="180"/>
      <c r="T262" s="180"/>
      <c r="U262" s="180"/>
      <c r="V262" s="180"/>
      <c r="W262" s="180"/>
      <c r="X262" s="180"/>
      <c r="Y262" s="180"/>
      <c r="Z262" s="180"/>
      <c r="AA262" s="180"/>
      <c r="AB262" s="180"/>
      <c r="AC262" s="180"/>
      <c r="AD262" s="180"/>
      <c r="AE262" s="180"/>
      <c r="AF262" s="180"/>
      <c r="AG262" s="180"/>
      <c r="AH262" s="180"/>
      <c r="AI262" s="181"/>
      <c r="AJ262" s="53">
        <f t="shared" si="72"/>
        <v>771</v>
      </c>
      <c r="AK262" s="31"/>
    </row>
    <row r="263" spans="2:37" ht="23.1" customHeight="1">
      <c r="B263" s="29" t="s">
        <v>13</v>
      </c>
      <c r="C263" s="20" t="s">
        <v>98</v>
      </c>
      <c r="D263" s="51">
        <f t="shared" si="71"/>
        <v>520</v>
      </c>
      <c r="E263" s="179"/>
      <c r="F263" s="180"/>
      <c r="G263" s="180"/>
      <c r="H263" s="180"/>
      <c r="I263" s="180"/>
      <c r="J263" s="180"/>
      <c r="K263" s="180"/>
      <c r="L263" s="180"/>
      <c r="M263" s="180"/>
      <c r="N263" s="180"/>
      <c r="O263" s="180"/>
      <c r="P263" s="180"/>
      <c r="Q263" s="180"/>
      <c r="R263" s="180"/>
      <c r="S263" s="180"/>
      <c r="T263" s="180"/>
      <c r="U263" s="180"/>
      <c r="V263" s="180"/>
      <c r="W263" s="180"/>
      <c r="X263" s="180"/>
      <c r="Y263" s="180"/>
      <c r="Z263" s="180"/>
      <c r="AA263" s="180"/>
      <c r="AB263" s="180"/>
      <c r="AC263" s="180"/>
      <c r="AD263" s="180"/>
      <c r="AE263" s="180"/>
      <c r="AF263" s="180"/>
      <c r="AG263" s="180"/>
      <c r="AH263" s="180"/>
      <c r="AI263" s="181"/>
      <c r="AJ263" s="53">
        <f t="shared" si="72"/>
        <v>520</v>
      </c>
      <c r="AK263" s="31"/>
    </row>
    <row r="264" spans="2:37" ht="23.1" customHeight="1">
      <c r="B264" s="29" t="s">
        <v>14</v>
      </c>
      <c r="C264" s="20" t="s">
        <v>100</v>
      </c>
      <c r="D264" s="51">
        <f t="shared" si="71"/>
        <v>186</v>
      </c>
      <c r="E264" s="179"/>
      <c r="F264" s="180"/>
      <c r="G264" s="180"/>
      <c r="H264" s="180"/>
      <c r="I264" s="180"/>
      <c r="J264" s="180"/>
      <c r="K264" s="180"/>
      <c r="L264" s="180"/>
      <c r="M264" s="180"/>
      <c r="N264" s="180"/>
      <c r="O264" s="180"/>
      <c r="P264" s="180"/>
      <c r="Q264" s="180"/>
      <c r="R264" s="180"/>
      <c r="S264" s="180"/>
      <c r="T264" s="180"/>
      <c r="U264" s="180"/>
      <c r="V264" s="180"/>
      <c r="W264" s="180"/>
      <c r="X264" s="180"/>
      <c r="Y264" s="180"/>
      <c r="Z264" s="180"/>
      <c r="AA264" s="180"/>
      <c r="AB264" s="180"/>
      <c r="AC264" s="180"/>
      <c r="AD264" s="180"/>
      <c r="AE264" s="180"/>
      <c r="AF264" s="180"/>
      <c r="AG264" s="180"/>
      <c r="AH264" s="180"/>
      <c r="AI264" s="181"/>
      <c r="AJ264" s="53">
        <f t="shared" si="72"/>
        <v>186</v>
      </c>
      <c r="AK264" s="31"/>
    </row>
    <row r="265" spans="2:37" ht="23.1" customHeight="1">
      <c r="B265" s="29"/>
      <c r="C265" s="52"/>
      <c r="D265" s="51" t="e">
        <f>#REF!</f>
        <v>#REF!</v>
      </c>
      <c r="E265" s="179"/>
      <c r="F265" s="180"/>
      <c r="G265" s="180"/>
      <c r="H265" s="180"/>
      <c r="I265" s="180"/>
      <c r="J265" s="180"/>
      <c r="K265" s="180"/>
      <c r="L265" s="180"/>
      <c r="M265" s="180"/>
      <c r="N265" s="180"/>
      <c r="O265" s="180"/>
      <c r="P265" s="180"/>
      <c r="Q265" s="180"/>
      <c r="R265" s="180"/>
      <c r="S265" s="180"/>
      <c r="T265" s="180"/>
      <c r="U265" s="180"/>
      <c r="V265" s="180"/>
      <c r="W265" s="180"/>
      <c r="X265" s="180"/>
      <c r="Y265" s="180"/>
      <c r="Z265" s="180"/>
      <c r="AA265" s="180"/>
      <c r="AB265" s="180"/>
      <c r="AC265" s="180"/>
      <c r="AD265" s="180"/>
      <c r="AE265" s="180"/>
      <c r="AF265" s="180"/>
      <c r="AG265" s="180"/>
      <c r="AH265" s="180"/>
      <c r="AI265" s="181"/>
      <c r="AJ265" s="53" t="e">
        <f t="shared" si="72"/>
        <v>#REF!</v>
      </c>
      <c r="AK265" s="31"/>
    </row>
    <row r="266" spans="2:37" ht="23.1" customHeight="1">
      <c r="B266" s="29"/>
      <c r="C266" s="52"/>
      <c r="D266" s="51">
        <f>AJ242</f>
        <v>0</v>
      </c>
      <c r="E266" s="179"/>
      <c r="F266" s="180"/>
      <c r="G266" s="180"/>
      <c r="H266" s="180"/>
      <c r="I266" s="180"/>
      <c r="J266" s="180"/>
      <c r="K266" s="180"/>
      <c r="L266" s="180"/>
      <c r="M266" s="180"/>
      <c r="N266" s="180"/>
      <c r="O266" s="180"/>
      <c r="P266" s="180"/>
      <c r="Q266" s="180"/>
      <c r="R266" s="180"/>
      <c r="S266" s="180"/>
      <c r="T266" s="180"/>
      <c r="U266" s="180"/>
      <c r="V266" s="180"/>
      <c r="W266" s="180"/>
      <c r="X266" s="180"/>
      <c r="Y266" s="180"/>
      <c r="Z266" s="180"/>
      <c r="AA266" s="180"/>
      <c r="AB266" s="180"/>
      <c r="AC266" s="180"/>
      <c r="AD266" s="180"/>
      <c r="AE266" s="180"/>
      <c r="AF266" s="180"/>
      <c r="AG266" s="180"/>
      <c r="AH266" s="180"/>
      <c r="AI266" s="181"/>
      <c r="AJ266" s="53">
        <f t="shared" si="72"/>
        <v>0</v>
      </c>
      <c r="AK266" s="31"/>
    </row>
    <row r="267" spans="2:37" ht="23.1" customHeight="1">
      <c r="B267" s="29"/>
      <c r="C267" s="52"/>
      <c r="D267" s="51">
        <f>AJ243</f>
        <v>0</v>
      </c>
      <c r="E267" s="179"/>
      <c r="F267" s="180"/>
      <c r="G267" s="180"/>
      <c r="H267" s="180"/>
      <c r="I267" s="180"/>
      <c r="J267" s="180"/>
      <c r="K267" s="180"/>
      <c r="L267" s="180"/>
      <c r="M267" s="180"/>
      <c r="N267" s="180"/>
      <c r="O267" s="180"/>
      <c r="P267" s="180"/>
      <c r="Q267" s="180"/>
      <c r="R267" s="180"/>
      <c r="S267" s="180"/>
      <c r="T267" s="180"/>
      <c r="U267" s="180"/>
      <c r="V267" s="180"/>
      <c r="W267" s="180"/>
      <c r="X267" s="180"/>
      <c r="Y267" s="180"/>
      <c r="Z267" s="180"/>
      <c r="AA267" s="180"/>
      <c r="AB267" s="180"/>
      <c r="AC267" s="180"/>
      <c r="AD267" s="180"/>
      <c r="AE267" s="180"/>
      <c r="AF267" s="180"/>
      <c r="AG267" s="180"/>
      <c r="AH267" s="180"/>
      <c r="AI267" s="181"/>
      <c r="AJ267" s="53">
        <f t="shared" si="72"/>
        <v>0</v>
      </c>
      <c r="AK267" s="31"/>
    </row>
    <row r="268" spans="2:37" ht="23.1" customHeight="1">
      <c r="B268" s="29"/>
      <c r="C268" s="52"/>
      <c r="D268" s="51">
        <f>AJ244</f>
        <v>0</v>
      </c>
      <c r="E268" s="179"/>
      <c r="F268" s="180"/>
      <c r="G268" s="180"/>
      <c r="H268" s="180"/>
      <c r="I268" s="180"/>
      <c r="J268" s="180"/>
      <c r="K268" s="180"/>
      <c r="L268" s="180"/>
      <c r="M268" s="180"/>
      <c r="N268" s="180"/>
      <c r="O268" s="180"/>
      <c r="P268" s="180"/>
      <c r="Q268" s="180"/>
      <c r="R268" s="180"/>
      <c r="S268" s="180"/>
      <c r="T268" s="180"/>
      <c r="U268" s="180"/>
      <c r="V268" s="180"/>
      <c r="W268" s="180"/>
      <c r="X268" s="180"/>
      <c r="Y268" s="180"/>
      <c r="Z268" s="180"/>
      <c r="AA268" s="180"/>
      <c r="AB268" s="180"/>
      <c r="AC268" s="180"/>
      <c r="AD268" s="180"/>
      <c r="AE268" s="180"/>
      <c r="AF268" s="180"/>
      <c r="AG268" s="180"/>
      <c r="AH268" s="180"/>
      <c r="AI268" s="181"/>
      <c r="AJ268" s="53">
        <f t="shared" si="72"/>
        <v>0</v>
      </c>
      <c r="AK268" s="31"/>
    </row>
    <row r="269" spans="2:37" ht="23.1" customHeight="1">
      <c r="B269" s="29"/>
      <c r="C269" s="52"/>
      <c r="D269" s="51">
        <f>AJ245</f>
        <v>0</v>
      </c>
      <c r="E269" s="179"/>
      <c r="F269" s="180"/>
      <c r="G269" s="180"/>
      <c r="H269" s="180"/>
      <c r="I269" s="180"/>
      <c r="J269" s="180"/>
      <c r="K269" s="180"/>
      <c r="L269" s="180"/>
      <c r="M269" s="180"/>
      <c r="N269" s="180"/>
      <c r="O269" s="180"/>
      <c r="P269" s="180"/>
      <c r="Q269" s="180"/>
      <c r="R269" s="180"/>
      <c r="S269" s="180"/>
      <c r="T269" s="180"/>
      <c r="U269" s="180"/>
      <c r="V269" s="180"/>
      <c r="W269" s="180"/>
      <c r="X269" s="180"/>
      <c r="Y269" s="180"/>
      <c r="Z269" s="180"/>
      <c r="AA269" s="180"/>
      <c r="AB269" s="180"/>
      <c r="AC269" s="180"/>
      <c r="AD269" s="180"/>
      <c r="AE269" s="180"/>
      <c r="AF269" s="180"/>
      <c r="AG269" s="180"/>
      <c r="AH269" s="180"/>
      <c r="AI269" s="181"/>
      <c r="AJ269" s="53">
        <f t="shared" si="72"/>
        <v>0</v>
      </c>
      <c r="AK269" s="63"/>
    </row>
    <row r="270" spans="2:37" ht="23.1" customHeight="1">
      <c r="B270" s="29"/>
      <c r="C270" s="30" t="s">
        <v>20</v>
      </c>
      <c r="D270" s="61">
        <f>AJ246</f>
        <v>2484</v>
      </c>
      <c r="E270" s="182"/>
      <c r="F270" s="183"/>
      <c r="G270" s="183"/>
      <c r="H270" s="183"/>
      <c r="I270" s="183"/>
      <c r="J270" s="183"/>
      <c r="K270" s="183"/>
      <c r="L270" s="183"/>
      <c r="M270" s="183"/>
      <c r="N270" s="183"/>
      <c r="O270" s="183"/>
      <c r="P270" s="183"/>
      <c r="Q270" s="183"/>
      <c r="R270" s="183"/>
      <c r="S270" s="183"/>
      <c r="T270" s="183"/>
      <c r="U270" s="183"/>
      <c r="V270" s="183"/>
      <c r="W270" s="183"/>
      <c r="X270" s="183"/>
      <c r="Y270" s="183"/>
      <c r="Z270" s="183"/>
      <c r="AA270" s="183"/>
      <c r="AB270" s="183"/>
      <c r="AC270" s="183"/>
      <c r="AD270" s="183"/>
      <c r="AE270" s="183"/>
      <c r="AF270" s="183"/>
      <c r="AG270" s="183"/>
      <c r="AH270" s="183"/>
      <c r="AI270" s="184"/>
      <c r="AJ270" s="58">
        <f t="shared" si="72"/>
        <v>2484</v>
      </c>
      <c r="AK270" s="31"/>
    </row>
    <row r="271" spans="2:37" ht="24.9" customHeight="1">
      <c r="B271" s="25"/>
    </row>
    <row r="272" spans="2:37" ht="24.9" customHeight="1">
      <c r="D272" s="16" t="s">
        <v>46</v>
      </c>
      <c r="E272" s="16" t="s">
        <v>52</v>
      </c>
      <c r="M272" s="16" t="s">
        <v>48</v>
      </c>
      <c r="W272" s="16" t="s">
        <v>46</v>
      </c>
      <c r="Y272" s="16" t="s">
        <v>53</v>
      </c>
      <c r="AH272" s="16" t="s">
        <v>51</v>
      </c>
    </row>
    <row r="273" spans="5:33" ht="24.9" customHeight="1">
      <c r="E273" s="16" t="str">
        <f>E249</f>
        <v xml:space="preserve">  (นางสาวปวีณา  ปันดวง )</v>
      </c>
      <c r="Y273" s="158" t="str">
        <f>Y180</f>
        <v xml:space="preserve"> (นางสาวเฟื่องฟ้า พรหมนิพนธ์)</v>
      </c>
      <c r="Z273" s="158"/>
      <c r="AA273" s="158"/>
      <c r="AB273" s="158"/>
      <c r="AC273" s="158"/>
      <c r="AD273" s="158"/>
      <c r="AE273" s="158"/>
      <c r="AF273" s="158"/>
      <c r="AG273" s="158"/>
    </row>
    <row r="274" spans="5:33" ht="24.9" customHeight="1">
      <c r="E274" s="16" t="s">
        <v>47</v>
      </c>
      <c r="X274" s="16" t="s">
        <v>50</v>
      </c>
    </row>
  </sheetData>
  <mergeCells count="233">
    <mergeCell ref="S6:S18"/>
    <mergeCell ref="Y6:Y18"/>
    <mergeCell ref="U6:U18"/>
    <mergeCell ref="X6:X18"/>
    <mergeCell ref="AE6:AE18"/>
    <mergeCell ref="B232:B234"/>
    <mergeCell ref="C232:C234"/>
    <mergeCell ref="D232:D234"/>
    <mergeCell ref="E232:AI232"/>
    <mergeCell ref="AH165:AH177"/>
    <mergeCell ref="H211:H223"/>
    <mergeCell ref="O211:O223"/>
    <mergeCell ref="V211:V223"/>
    <mergeCell ref="AC211:AC223"/>
    <mergeCell ref="B231:AK231"/>
    <mergeCell ref="Y226:AG226"/>
    <mergeCell ref="AD211:AD223"/>
    <mergeCell ref="AJ186:AJ187"/>
    <mergeCell ref="G165:G177"/>
    <mergeCell ref="U165:U177"/>
    <mergeCell ref="AB165:AB177"/>
    <mergeCell ref="AJ48:AJ49"/>
    <mergeCell ref="AK48:AK49"/>
    <mergeCell ref="B45:AK45"/>
    <mergeCell ref="AK26:AK27"/>
    <mergeCell ref="B46:AK46"/>
    <mergeCell ref="B47:AK47"/>
    <mergeCell ref="G28:G40"/>
    <mergeCell ref="AJ26:AJ27"/>
    <mergeCell ref="B1:AK1"/>
    <mergeCell ref="B2:AK2"/>
    <mergeCell ref="B3:AK3"/>
    <mergeCell ref="Y21:AG21"/>
    <mergeCell ref="E4:AI4"/>
    <mergeCell ref="B4:B5"/>
    <mergeCell ref="C4:C5"/>
    <mergeCell ref="D4:D5"/>
    <mergeCell ref="AJ4:AJ5"/>
    <mergeCell ref="AK4:AK5"/>
    <mergeCell ref="AF6:AF18"/>
    <mergeCell ref="E6:E18"/>
    <mergeCell ref="K6:K18"/>
    <mergeCell ref="L6:L18"/>
    <mergeCell ref="Q6:Q18"/>
    <mergeCell ref="R6:R18"/>
    <mergeCell ref="Y43:AG43"/>
    <mergeCell ref="D26:D27"/>
    <mergeCell ref="E26:AI26"/>
    <mergeCell ref="B26:B27"/>
    <mergeCell ref="C26:C27"/>
    <mergeCell ref="B48:B49"/>
    <mergeCell ref="C48:C49"/>
    <mergeCell ref="D48:D49"/>
    <mergeCell ref="E48:AI48"/>
    <mergeCell ref="H28:H40"/>
    <mergeCell ref="I28:I40"/>
    <mergeCell ref="O28:O40"/>
    <mergeCell ref="V28:V40"/>
    <mergeCell ref="AC28:AC40"/>
    <mergeCell ref="AK119:AK120"/>
    <mergeCell ref="D119:D120"/>
    <mergeCell ref="E119:AI119"/>
    <mergeCell ref="B118:AK118"/>
    <mergeCell ref="B119:B120"/>
    <mergeCell ref="C119:C120"/>
    <mergeCell ref="F97:F109"/>
    <mergeCell ref="M97:M109"/>
    <mergeCell ref="B68:AK68"/>
    <mergeCell ref="B69:AK69"/>
    <mergeCell ref="AK95:AK96"/>
    <mergeCell ref="D95:D96"/>
    <mergeCell ref="E95:AI95"/>
    <mergeCell ref="B117:AK117"/>
    <mergeCell ref="G97:G109"/>
    <mergeCell ref="N97:N109"/>
    <mergeCell ref="U97:U109"/>
    <mergeCell ref="AB97:AB109"/>
    <mergeCell ref="Y112:AG112"/>
    <mergeCell ref="B116:AK116"/>
    <mergeCell ref="B93:AK93"/>
    <mergeCell ref="B94:AK94"/>
    <mergeCell ref="B95:B96"/>
    <mergeCell ref="C95:C96"/>
    <mergeCell ref="Y273:AG273"/>
    <mergeCell ref="B252:AK252"/>
    <mergeCell ref="B253:AK253"/>
    <mergeCell ref="B254:AK254"/>
    <mergeCell ref="B255:B257"/>
    <mergeCell ref="C255:C257"/>
    <mergeCell ref="D255:D257"/>
    <mergeCell ref="E255:AI255"/>
    <mergeCell ref="AJ255:AJ257"/>
    <mergeCell ref="E258:AI270"/>
    <mergeCell ref="Y249:AG249"/>
    <mergeCell ref="B230:AK230"/>
    <mergeCell ref="AK255:AK257"/>
    <mergeCell ref="O165:O177"/>
    <mergeCell ref="Y180:AG180"/>
    <mergeCell ref="B183:AK183"/>
    <mergeCell ref="B184:AK184"/>
    <mergeCell ref="B185:AK185"/>
    <mergeCell ref="B186:B187"/>
    <mergeCell ref="C186:C187"/>
    <mergeCell ref="B229:AK229"/>
    <mergeCell ref="B206:AK206"/>
    <mergeCell ref="B207:AK207"/>
    <mergeCell ref="E188:E200"/>
    <mergeCell ref="B208:AK208"/>
    <mergeCell ref="B209:B210"/>
    <mergeCell ref="Y203:AG203"/>
    <mergeCell ref="N165:N177"/>
    <mergeCell ref="AI165:AI177"/>
    <mergeCell ref="I165:I177"/>
    <mergeCell ref="D186:D187"/>
    <mergeCell ref="E186:AI186"/>
    <mergeCell ref="AJ232:AJ234"/>
    <mergeCell ref="AK232:AK234"/>
    <mergeCell ref="B23:AK23"/>
    <mergeCell ref="B24:AK24"/>
    <mergeCell ref="B25:AK25"/>
    <mergeCell ref="N28:N40"/>
    <mergeCell ref="U28:U40"/>
    <mergeCell ref="AB28:AB40"/>
    <mergeCell ref="C209:C210"/>
    <mergeCell ref="D209:D210"/>
    <mergeCell ref="E209:AI209"/>
    <mergeCell ref="AA121:AA132"/>
    <mergeCell ref="P73:P85"/>
    <mergeCell ref="B160:AK160"/>
    <mergeCell ref="B161:AK161"/>
    <mergeCell ref="B162:AK162"/>
    <mergeCell ref="B163:B164"/>
    <mergeCell ref="C163:C164"/>
    <mergeCell ref="D163:D164"/>
    <mergeCell ref="AJ163:AJ164"/>
    <mergeCell ref="AK186:AK187"/>
    <mergeCell ref="B138:AK138"/>
    <mergeCell ref="B139:AK139"/>
    <mergeCell ref="AJ209:AJ210"/>
    <mergeCell ref="AK209:AK210"/>
    <mergeCell ref="B92:AK92"/>
    <mergeCell ref="AJ119:AJ120"/>
    <mergeCell ref="AJ95:AJ96"/>
    <mergeCell ref="AH50:AH62"/>
    <mergeCell ref="Y88:AG88"/>
    <mergeCell ref="B70:AK70"/>
    <mergeCell ref="B71:B72"/>
    <mergeCell ref="AJ71:AJ72"/>
    <mergeCell ref="AK71:AK72"/>
    <mergeCell ref="C71:C72"/>
    <mergeCell ref="D71:D72"/>
    <mergeCell ref="E71:AI71"/>
    <mergeCell ref="J73:J85"/>
    <mergeCell ref="R73:R85"/>
    <mergeCell ref="X73:X85"/>
    <mergeCell ref="AE73:AE85"/>
    <mergeCell ref="AF50:AF62"/>
    <mergeCell ref="E50:E62"/>
    <mergeCell ref="L50:L62"/>
    <mergeCell ref="S50:S62"/>
    <mergeCell ref="Z50:Z62"/>
    <mergeCell ref="AG50:AG62"/>
    <mergeCell ref="E73:E85"/>
    <mergeCell ref="I73:I85"/>
    <mergeCell ref="Q73:Q85"/>
    <mergeCell ref="AJ141:AJ142"/>
    <mergeCell ref="AK141:AK142"/>
    <mergeCell ref="AK163:AK164"/>
    <mergeCell ref="E121:E132"/>
    <mergeCell ref="Q121:Q132"/>
    <mergeCell ref="L121:L132"/>
    <mergeCell ref="S121:S132"/>
    <mergeCell ref="Z121:Z132"/>
    <mergeCell ref="B140:AK140"/>
    <mergeCell ref="AG121:AG132"/>
    <mergeCell ref="AF188:AF200"/>
    <mergeCell ref="I143:I154"/>
    <mergeCell ref="P143:P154"/>
    <mergeCell ref="W143:W154"/>
    <mergeCell ref="AD143:AD154"/>
    <mergeCell ref="Y157:AG157"/>
    <mergeCell ref="B141:B142"/>
    <mergeCell ref="Y135:AG135"/>
    <mergeCell ref="E163:AI163"/>
    <mergeCell ref="C141:C142"/>
    <mergeCell ref="D141:D142"/>
    <mergeCell ref="E141:AI141"/>
    <mergeCell ref="K188:K200"/>
    <mergeCell ref="R188:R200"/>
    <mergeCell ref="Y188:Y200"/>
    <mergeCell ref="W181:AI181"/>
    <mergeCell ref="AG165:AG177"/>
    <mergeCell ref="Q188:Q200"/>
    <mergeCell ref="J188:J200"/>
    <mergeCell ref="X188:X200"/>
    <mergeCell ref="AE188:AE200"/>
    <mergeCell ref="W73:W85"/>
    <mergeCell ref="AD73:AD85"/>
    <mergeCell ref="M50:M62"/>
    <mergeCell ref="T50:T62"/>
    <mergeCell ref="AA50:AA62"/>
    <mergeCell ref="F165:F177"/>
    <mergeCell ref="M165:M177"/>
    <mergeCell ref="T165:T177"/>
    <mergeCell ref="AA165:AA177"/>
    <mergeCell ref="T97:T109"/>
    <mergeCell ref="AA97:AA109"/>
    <mergeCell ref="F73:F85"/>
    <mergeCell ref="Y65:AG65"/>
    <mergeCell ref="F50:F62"/>
    <mergeCell ref="AH97:AH109"/>
    <mergeCell ref="K121:K132"/>
    <mergeCell ref="R121:R132"/>
    <mergeCell ref="Y121:Y132"/>
    <mergeCell ref="AF121:AF132"/>
    <mergeCell ref="H143:H154"/>
    <mergeCell ref="O143:O154"/>
    <mergeCell ref="V143:V154"/>
    <mergeCell ref="AC143:AC154"/>
    <mergeCell ref="AH235:AH246"/>
    <mergeCell ref="AI235:AI246"/>
    <mergeCell ref="G211:G223"/>
    <mergeCell ref="N211:N223"/>
    <mergeCell ref="U211:U223"/>
    <mergeCell ref="AB211:AB223"/>
    <mergeCell ref="F235:F246"/>
    <mergeCell ref="G235:G246"/>
    <mergeCell ref="M235:M246"/>
    <mergeCell ref="N235:N246"/>
    <mergeCell ref="T235:T246"/>
    <mergeCell ref="U235:U246"/>
    <mergeCell ref="AA235:AA246"/>
    <mergeCell ref="AB235:AB246"/>
  </mergeCells>
  <pageMargins left="0.11811023622047245" right="0" top="0.19685039370078741" bottom="0" header="0.31496062992125984" footer="0.31496062992125984"/>
  <pageSetup paperSize="9" orientation="landscape" horizontalDpi="4294967294" verticalDpi="300" r:id="rId1"/>
  <rowBreaks count="7" manualBreakCount="7">
    <brk id="22" max="16383" man="1"/>
    <brk id="44" max="16383" man="1"/>
    <brk id="67" max="16383" man="1"/>
    <brk id="91" max="16383" man="1"/>
    <brk id="115" max="16383" man="1"/>
    <brk id="137" max="16383" man="1"/>
    <brk id="159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E20"/>
  <sheetViews>
    <sheetView zoomScaleNormal="100" zoomScaleSheetLayoutView="89" workbookViewId="0">
      <selection activeCell="H11" sqref="H11"/>
    </sheetView>
  </sheetViews>
  <sheetFormatPr defaultColWidth="9" defaultRowHeight="27"/>
  <cols>
    <col min="1" max="1" width="1.77734375" style="65" customWidth="1"/>
    <col min="2" max="2" width="8.6640625" style="75" customWidth="1"/>
    <col min="3" max="3" width="20.44140625" style="65" customWidth="1"/>
    <col min="4" max="4" width="30.88671875" style="65" customWidth="1"/>
    <col min="5" max="5" width="21" style="65" customWidth="1"/>
    <col min="6" max="16384" width="9" style="65"/>
  </cols>
  <sheetData>
    <row r="2" spans="2:5">
      <c r="B2" s="188" t="s">
        <v>0</v>
      </c>
      <c r="C2" s="188"/>
      <c r="D2" s="188"/>
      <c r="E2" s="188"/>
    </row>
    <row r="3" spans="2:5">
      <c r="B3" s="188" t="s">
        <v>1</v>
      </c>
      <c r="C3" s="188"/>
      <c r="D3" s="188"/>
      <c r="E3" s="188"/>
    </row>
    <row r="4" spans="2:5">
      <c r="B4" s="188" t="s">
        <v>2</v>
      </c>
      <c r="C4" s="188"/>
      <c r="D4" s="188"/>
      <c r="E4" s="188"/>
    </row>
    <row r="5" spans="2:5">
      <c r="B5" s="188" t="s">
        <v>111</v>
      </c>
      <c r="C5" s="188"/>
      <c r="D5" s="188"/>
      <c r="E5" s="188"/>
    </row>
    <row r="6" spans="2:5">
      <c r="B6" s="64"/>
      <c r="C6" s="64"/>
      <c r="D6" s="189" t="s">
        <v>63</v>
      </c>
      <c r="E6" s="189"/>
    </row>
    <row r="7" spans="2:5">
      <c r="B7" s="66" t="s">
        <v>3</v>
      </c>
      <c r="C7" s="66" t="s">
        <v>4</v>
      </c>
      <c r="D7" s="66" t="s">
        <v>5</v>
      </c>
      <c r="E7" s="66" t="s">
        <v>6</v>
      </c>
    </row>
    <row r="8" spans="2:5">
      <c r="B8" s="67" t="s">
        <v>8</v>
      </c>
      <c r="C8" s="68" t="s">
        <v>64</v>
      </c>
      <c r="D8" s="69" t="str">
        <f>Form!C6</f>
        <v>เด็กชายกัณตภณ  สีสัน</v>
      </c>
      <c r="E8" s="70">
        <f>Form!AJ121</f>
        <v>248</v>
      </c>
    </row>
    <row r="9" spans="2:5">
      <c r="B9" s="67" t="s">
        <v>9</v>
      </c>
      <c r="C9" s="68" t="s">
        <v>65</v>
      </c>
      <c r="D9" s="69" t="str">
        <f>Form!C7</f>
        <v>เด็กชายจิรภัทร    ผุดผ่อง</v>
      </c>
      <c r="E9" s="70">
        <f>Form!AJ122</f>
        <v>598</v>
      </c>
    </row>
    <row r="10" spans="2:5">
      <c r="B10" s="67" t="s">
        <v>10</v>
      </c>
      <c r="C10" s="68" t="s">
        <v>66</v>
      </c>
      <c r="D10" s="69" t="str">
        <f>Form!C75</f>
        <v>เด็กชายธนกร      บุญเนตร</v>
      </c>
      <c r="E10" s="70">
        <f>Form!AJ123</f>
        <v>46</v>
      </c>
    </row>
    <row r="11" spans="2:5">
      <c r="B11" s="67" t="s">
        <v>11</v>
      </c>
      <c r="C11" s="68" t="s">
        <v>67</v>
      </c>
      <c r="D11" s="69" t="str">
        <f>Form!C9</f>
        <v>เด็กชายธนพล     หอมกลาง</v>
      </c>
      <c r="E11" s="70">
        <f>Form!AJ124</f>
        <v>252</v>
      </c>
    </row>
    <row r="12" spans="2:5">
      <c r="B12" s="67" t="s">
        <v>12</v>
      </c>
      <c r="C12" s="68" t="s">
        <v>68</v>
      </c>
      <c r="D12" s="69" t="str">
        <f>Form!C10</f>
        <v>เด็กชายอภินันท์   จำปาล่า</v>
      </c>
      <c r="E12" s="70">
        <f>Form!AJ125</f>
        <v>434</v>
      </c>
    </row>
    <row r="13" spans="2:5">
      <c r="B13" s="67" t="s">
        <v>13</v>
      </c>
      <c r="C13" s="68" t="s">
        <v>69</v>
      </c>
      <c r="D13" s="69" t="str">
        <f>Form!C11</f>
        <v>เด็กชายเมธาภูมิ  รอดโฉม</v>
      </c>
      <c r="E13" s="70">
        <f>Form!AJ126</f>
        <v>823</v>
      </c>
    </row>
    <row r="14" spans="2:5">
      <c r="B14" s="67" t="s">
        <v>14</v>
      </c>
      <c r="C14" s="68" t="s">
        <v>70</v>
      </c>
      <c r="D14" s="69" t="str">
        <f>Form!C12</f>
        <v>เด็กหญิงนันทิชา   แย้มวัตร</v>
      </c>
      <c r="E14" s="70">
        <f>Form!AJ127</f>
        <v>130</v>
      </c>
    </row>
    <row r="15" spans="2:5">
      <c r="B15" s="67"/>
      <c r="C15" s="68"/>
      <c r="D15" s="69"/>
      <c r="E15" s="70"/>
    </row>
    <row r="16" spans="2:5">
      <c r="B16" s="67"/>
      <c r="C16" s="68"/>
      <c r="D16" s="69"/>
      <c r="E16" s="70"/>
    </row>
    <row r="17" spans="2:5">
      <c r="B17" s="67"/>
      <c r="C17" s="68"/>
      <c r="D17" s="69"/>
      <c r="E17" s="70"/>
    </row>
    <row r="18" spans="2:5">
      <c r="B18" s="67"/>
      <c r="C18" s="68"/>
      <c r="D18" s="69"/>
      <c r="E18" s="70"/>
    </row>
    <row r="19" spans="2:5">
      <c r="B19" s="67"/>
      <c r="C19" s="68"/>
      <c r="D19" s="69"/>
      <c r="E19" s="70"/>
    </row>
    <row r="20" spans="2:5" ht="28.8">
      <c r="B20" s="71" t="s">
        <v>7</v>
      </c>
      <c r="C20" s="72"/>
      <c r="D20" s="73" t="str">
        <f>BAHTTEXT(E20)</f>
        <v>สองพันห้าร้อยสามสิบเอ็ดบาทถ้วน</v>
      </c>
      <c r="E20" s="74">
        <f>SUM(E8:E19)</f>
        <v>2531</v>
      </c>
    </row>
  </sheetData>
  <mergeCells count="5">
    <mergeCell ref="B2:E2"/>
    <mergeCell ref="B3:E3"/>
    <mergeCell ref="B4:E4"/>
    <mergeCell ref="D6:E6"/>
    <mergeCell ref="B5:E5"/>
  </mergeCells>
  <pageMargins left="0.59055118110236227" right="0.59055118110236227" top="0.59055118110236227" bottom="0.59055118110236227" header="0.31496062992125984" footer="0.31496062992125984"/>
  <pageSetup paperSize="9" orientation="portrait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A1D39D-C6DC-452D-B3B8-945920AE3873}">
  <dimension ref="B2:E20"/>
  <sheetViews>
    <sheetView workbookViewId="0">
      <selection activeCell="G14" sqref="A1:XFD1048576"/>
    </sheetView>
  </sheetViews>
  <sheetFormatPr defaultColWidth="9" defaultRowHeight="27"/>
  <cols>
    <col min="1" max="1" width="1.77734375" style="65" customWidth="1"/>
    <col min="2" max="2" width="8.6640625" style="75" customWidth="1"/>
    <col min="3" max="3" width="20.44140625" style="65" customWidth="1"/>
    <col min="4" max="4" width="30.88671875" style="65" customWidth="1"/>
    <col min="5" max="5" width="21" style="65" customWidth="1"/>
    <col min="6" max="16384" width="9" style="65"/>
  </cols>
  <sheetData>
    <row r="2" spans="2:5">
      <c r="B2" s="188" t="s">
        <v>0</v>
      </c>
      <c r="C2" s="188"/>
      <c r="D2" s="188"/>
      <c r="E2" s="188"/>
    </row>
    <row r="3" spans="2:5">
      <c r="B3" s="188" t="s">
        <v>1</v>
      </c>
      <c r="C3" s="188"/>
      <c r="D3" s="188"/>
      <c r="E3" s="188"/>
    </row>
    <row r="4" spans="2:5">
      <c r="B4" s="188" t="s">
        <v>2</v>
      </c>
      <c r="C4" s="188"/>
      <c r="D4" s="188"/>
      <c r="E4" s="188"/>
    </row>
    <row r="5" spans="2:5">
      <c r="B5" s="188" t="s">
        <v>111</v>
      </c>
      <c r="C5" s="188"/>
      <c r="D5" s="188"/>
      <c r="E5" s="188"/>
    </row>
    <row r="6" spans="2:5">
      <c r="B6" s="64"/>
      <c r="C6" s="64"/>
      <c r="D6" s="189" t="s">
        <v>63</v>
      </c>
      <c r="E6" s="189"/>
    </row>
    <row r="7" spans="2:5">
      <c r="B7" s="66" t="s">
        <v>3</v>
      </c>
      <c r="C7" s="66" t="s">
        <v>4</v>
      </c>
      <c r="D7" s="66" t="s">
        <v>5</v>
      </c>
      <c r="E7" s="66" t="s">
        <v>6</v>
      </c>
    </row>
    <row r="8" spans="2:5">
      <c r="B8" s="67" t="s">
        <v>8</v>
      </c>
      <c r="C8" s="68" t="s">
        <v>64</v>
      </c>
      <c r="D8" s="69" t="str">
        <f>Form!C6</f>
        <v>เด็กชายกัณตภณ  สีสัน</v>
      </c>
      <c r="E8" s="70">
        <f>Form!AJ235</f>
        <v>210</v>
      </c>
    </row>
    <row r="9" spans="2:5">
      <c r="B9" s="67" t="s">
        <v>9</v>
      </c>
      <c r="C9" s="68" t="s">
        <v>65</v>
      </c>
      <c r="D9" s="69" t="str">
        <f>Form!C7</f>
        <v>เด็กชายจิรภัทร    ผุดผ่อง</v>
      </c>
      <c r="E9" s="70">
        <f>Form!AJ236</f>
        <v>549</v>
      </c>
    </row>
    <row r="10" spans="2:5">
      <c r="B10" s="67" t="s">
        <v>10</v>
      </c>
      <c r="C10" s="68" t="s">
        <v>66</v>
      </c>
      <c r="D10" s="69" t="str">
        <f>Form!C75</f>
        <v>เด็กชายธนกร      บุญเนตร</v>
      </c>
      <c r="E10" s="70">
        <f>Form!AJ237</f>
        <v>50</v>
      </c>
    </row>
    <row r="11" spans="2:5">
      <c r="B11" s="67" t="s">
        <v>11</v>
      </c>
      <c r="C11" s="68" t="s">
        <v>67</v>
      </c>
      <c r="D11" s="69" t="str">
        <f>Form!C9</f>
        <v>เด็กชายธนพล     หอมกลาง</v>
      </c>
      <c r="E11" s="70">
        <f>Form!AJ238</f>
        <v>198</v>
      </c>
    </row>
    <row r="12" spans="2:5">
      <c r="B12" s="67" t="s">
        <v>12</v>
      </c>
      <c r="C12" s="68" t="s">
        <v>68</v>
      </c>
      <c r="D12" s="69" t="str">
        <f>Form!C10</f>
        <v>เด็กชายอภินันท์   จำปาล่า</v>
      </c>
      <c r="E12" s="70">
        <f>Form!AJ239</f>
        <v>771</v>
      </c>
    </row>
    <row r="13" spans="2:5">
      <c r="B13" s="67" t="s">
        <v>13</v>
      </c>
      <c r="C13" s="68" t="s">
        <v>69</v>
      </c>
      <c r="D13" s="69" t="str">
        <f>Form!C11</f>
        <v>เด็กชายเมธาภูมิ  รอดโฉม</v>
      </c>
      <c r="E13" s="70">
        <f>Form!AJ240</f>
        <v>520</v>
      </c>
    </row>
    <row r="14" spans="2:5">
      <c r="B14" s="67" t="s">
        <v>14</v>
      </c>
      <c r="C14" s="68" t="s">
        <v>70</v>
      </c>
      <c r="D14" s="69" t="str">
        <f>Form!C12</f>
        <v>เด็กหญิงนันทิชา   แย้มวัตร</v>
      </c>
      <c r="E14" s="70">
        <f>Form!AJ241</f>
        <v>186</v>
      </c>
    </row>
    <row r="15" spans="2:5">
      <c r="B15" s="67"/>
      <c r="C15" s="68"/>
      <c r="D15" s="69"/>
      <c r="E15" s="70"/>
    </row>
    <row r="16" spans="2:5">
      <c r="B16" s="67"/>
      <c r="C16" s="68"/>
      <c r="D16" s="69"/>
      <c r="E16" s="70"/>
    </row>
    <row r="17" spans="2:5">
      <c r="B17" s="67"/>
      <c r="C17" s="68"/>
      <c r="D17" s="69"/>
      <c r="E17" s="70"/>
    </row>
    <row r="18" spans="2:5">
      <c r="B18" s="67"/>
      <c r="C18" s="68"/>
      <c r="D18" s="69"/>
      <c r="E18" s="70"/>
    </row>
    <row r="19" spans="2:5">
      <c r="B19" s="67"/>
      <c r="C19" s="68"/>
      <c r="D19" s="69"/>
      <c r="E19" s="70"/>
    </row>
    <row r="20" spans="2:5" ht="28.8">
      <c r="B20" s="71" t="s">
        <v>7</v>
      </c>
      <c r="C20" s="72"/>
      <c r="D20" s="73" t="str">
        <f>BAHTTEXT(E20)</f>
        <v>สองพันสี่ร้อยแปดสิบสี่บาทถ้วน</v>
      </c>
      <c r="E20" s="74">
        <f>SUM(E8:E19)</f>
        <v>2484</v>
      </c>
    </row>
  </sheetData>
  <mergeCells count="5">
    <mergeCell ref="B2:E2"/>
    <mergeCell ref="B3:E3"/>
    <mergeCell ref="B4:E4"/>
    <mergeCell ref="B5:E5"/>
    <mergeCell ref="D6:E6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392431-5DFB-4838-AD06-C53D5ABCA163}">
  <dimension ref="B2:E20"/>
  <sheetViews>
    <sheetView tabSelected="1" topLeftCell="A16" workbookViewId="0">
      <selection activeCell="G25" sqref="G25"/>
    </sheetView>
  </sheetViews>
  <sheetFormatPr defaultColWidth="9" defaultRowHeight="27"/>
  <cols>
    <col min="1" max="1" width="1.77734375" style="65" customWidth="1"/>
    <col min="2" max="2" width="8.6640625" style="75" customWidth="1"/>
    <col min="3" max="3" width="20.44140625" style="65" customWidth="1"/>
    <col min="4" max="4" width="30.88671875" style="65" customWidth="1"/>
    <col min="5" max="5" width="21" style="65" customWidth="1"/>
    <col min="6" max="16384" width="9" style="65"/>
  </cols>
  <sheetData>
    <row r="2" spans="2:5">
      <c r="B2" s="188" t="s">
        <v>0</v>
      </c>
      <c r="C2" s="188"/>
      <c r="D2" s="188"/>
      <c r="E2" s="188"/>
    </row>
    <row r="3" spans="2:5">
      <c r="B3" s="188" t="s">
        <v>1</v>
      </c>
      <c r="C3" s="188"/>
      <c r="D3" s="188"/>
      <c r="E3" s="188"/>
    </row>
    <row r="4" spans="2:5">
      <c r="B4" s="188" t="s">
        <v>2</v>
      </c>
      <c r="C4" s="188"/>
      <c r="D4" s="188"/>
      <c r="E4" s="188"/>
    </row>
    <row r="5" spans="2:5">
      <c r="B5" s="188" t="s">
        <v>111</v>
      </c>
      <c r="C5" s="188"/>
      <c r="D5" s="188"/>
      <c r="E5" s="188"/>
    </row>
    <row r="6" spans="2:5">
      <c r="B6" s="64"/>
      <c r="C6" s="64"/>
      <c r="D6" s="189" t="s">
        <v>63</v>
      </c>
      <c r="E6" s="189"/>
    </row>
    <row r="7" spans="2:5">
      <c r="B7" s="66" t="s">
        <v>3</v>
      </c>
      <c r="C7" s="66" t="s">
        <v>4</v>
      </c>
      <c r="D7" s="66" t="s">
        <v>5</v>
      </c>
      <c r="E7" s="66" t="s">
        <v>6</v>
      </c>
    </row>
    <row r="8" spans="2:5">
      <c r="B8" s="67" t="s">
        <v>8</v>
      </c>
      <c r="C8" s="68" t="s">
        <v>64</v>
      </c>
      <c r="D8" s="69" t="str">
        <f>Form!C6</f>
        <v>เด็กชายกัณตภณ  สีสัน</v>
      </c>
      <c r="E8" s="70">
        <f>Form!AJ235+'นำเข้าบัญชี1-66'!E8</f>
        <v>458</v>
      </c>
    </row>
    <row r="9" spans="2:5">
      <c r="B9" s="67" t="s">
        <v>9</v>
      </c>
      <c r="C9" s="68" t="s">
        <v>65</v>
      </c>
      <c r="D9" s="69" t="str">
        <f>Form!C7</f>
        <v>เด็กชายจิรภัทร    ผุดผ่อง</v>
      </c>
      <c r="E9" s="70">
        <f>Form!AJ236+'นำเข้าบัญชี1-66'!E9</f>
        <v>1147</v>
      </c>
    </row>
    <row r="10" spans="2:5">
      <c r="B10" s="67" t="s">
        <v>10</v>
      </c>
      <c r="C10" s="68" t="s">
        <v>66</v>
      </c>
      <c r="D10" s="69" t="str">
        <f>Form!C75</f>
        <v>เด็กชายธนกร      บุญเนตร</v>
      </c>
      <c r="E10" s="70">
        <f>Form!AJ237+'นำเข้าบัญชี1-66'!E10</f>
        <v>96</v>
      </c>
    </row>
    <row r="11" spans="2:5">
      <c r="B11" s="67" t="s">
        <v>11</v>
      </c>
      <c r="C11" s="68" t="s">
        <v>67</v>
      </c>
      <c r="D11" s="69" t="str">
        <f>Form!C9</f>
        <v>เด็กชายธนพล     หอมกลาง</v>
      </c>
      <c r="E11" s="70">
        <f>Form!AJ238+'นำเข้าบัญชี1-66'!E11</f>
        <v>450</v>
      </c>
    </row>
    <row r="12" spans="2:5">
      <c r="B12" s="67" t="s">
        <v>12</v>
      </c>
      <c r="C12" s="68" t="s">
        <v>68</v>
      </c>
      <c r="D12" s="69" t="str">
        <f>Form!C10</f>
        <v>เด็กชายอภินันท์   จำปาล่า</v>
      </c>
      <c r="E12" s="70">
        <f>Form!AJ239+'นำเข้าบัญชี1-66'!E12</f>
        <v>1205</v>
      </c>
    </row>
    <row r="13" spans="2:5">
      <c r="B13" s="67" t="s">
        <v>13</v>
      </c>
      <c r="C13" s="68" t="s">
        <v>69</v>
      </c>
      <c r="D13" s="69" t="str">
        <f>Form!C11</f>
        <v>เด็กชายเมธาภูมิ  รอดโฉม</v>
      </c>
      <c r="E13" s="70">
        <f>Form!AJ240+'นำเข้าบัญชี1-66'!E13</f>
        <v>1343</v>
      </c>
    </row>
    <row r="14" spans="2:5">
      <c r="B14" s="67" t="s">
        <v>14</v>
      </c>
      <c r="C14" s="68" t="s">
        <v>70</v>
      </c>
      <c r="D14" s="69" t="str">
        <f>Form!C12</f>
        <v>เด็กหญิงนันทิชา   แย้มวัตร</v>
      </c>
      <c r="E14" s="70">
        <f>Form!AJ241+'นำเข้าบัญชี1-66'!E14</f>
        <v>316</v>
      </c>
    </row>
    <row r="15" spans="2:5">
      <c r="B15" s="67"/>
      <c r="C15" s="68"/>
      <c r="D15" s="69"/>
      <c r="E15" s="70"/>
    </row>
    <row r="16" spans="2:5">
      <c r="B16" s="67"/>
      <c r="C16" s="68"/>
      <c r="D16" s="69"/>
      <c r="E16" s="70"/>
    </row>
    <row r="17" spans="2:5">
      <c r="B17" s="67"/>
      <c r="C17" s="68"/>
      <c r="D17" s="69"/>
      <c r="E17" s="70"/>
    </row>
    <row r="18" spans="2:5">
      <c r="B18" s="67"/>
      <c r="C18" s="68"/>
      <c r="D18" s="69"/>
      <c r="E18" s="70"/>
    </row>
    <row r="19" spans="2:5">
      <c r="B19" s="67"/>
      <c r="C19" s="68"/>
      <c r="D19" s="69"/>
      <c r="E19" s="70"/>
    </row>
    <row r="20" spans="2:5" ht="28.8">
      <c r="B20" s="71" t="s">
        <v>7</v>
      </c>
      <c r="C20" s="72"/>
      <c r="D20" s="73" t="str">
        <f>BAHTTEXT(E20)</f>
        <v>ห้าพันสิบห้าบาทถ้วน</v>
      </c>
      <c r="E20" s="74">
        <f>SUM(E8:E19)</f>
        <v>5015</v>
      </c>
    </row>
  </sheetData>
  <mergeCells count="5">
    <mergeCell ref="B2:E2"/>
    <mergeCell ref="B3:E3"/>
    <mergeCell ref="B4:E4"/>
    <mergeCell ref="B5:E5"/>
    <mergeCell ref="D6:E6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1:Q19"/>
  <sheetViews>
    <sheetView zoomScale="91" zoomScaleNormal="91" workbookViewId="0">
      <selection activeCell="P6" sqref="P6"/>
    </sheetView>
  </sheetViews>
  <sheetFormatPr defaultRowHeight="14.4"/>
  <cols>
    <col min="1" max="1" width="2.44140625" customWidth="1"/>
    <col min="2" max="2" width="3.5546875" customWidth="1"/>
    <col min="3" max="3" width="24.6640625" customWidth="1"/>
    <col min="5" max="5" width="10.33203125" customWidth="1"/>
    <col min="6" max="8" width="6.5546875" customWidth="1"/>
    <col min="9" max="9" width="7.5546875" customWidth="1"/>
    <col min="10" max="11" width="6.5546875" customWidth="1"/>
    <col min="12" max="12" width="7.109375" customWidth="1"/>
    <col min="13" max="13" width="6.5546875" customWidth="1"/>
    <col min="14" max="14" width="7.5546875" customWidth="1"/>
    <col min="15" max="15" width="7.6640625" customWidth="1"/>
    <col min="16" max="16" width="10.88671875" customWidth="1"/>
  </cols>
  <sheetData>
    <row r="1" spans="2:17" s="2" customFormat="1" ht="24.9" customHeight="1">
      <c r="B1" s="191" t="s">
        <v>21</v>
      </c>
      <c r="C1" s="191"/>
      <c r="D1" s="191"/>
      <c r="E1" s="191"/>
      <c r="F1" s="191"/>
      <c r="G1" s="191"/>
      <c r="H1" s="191"/>
      <c r="I1" s="191"/>
      <c r="J1" s="191"/>
      <c r="K1" s="191"/>
      <c r="L1" s="191"/>
      <c r="M1" s="191"/>
      <c r="N1" s="191"/>
      <c r="O1" s="191"/>
      <c r="P1" s="191"/>
      <c r="Q1" s="191"/>
    </row>
    <row r="2" spans="2:17" s="2" customFormat="1" ht="24.9" customHeight="1">
      <c r="B2" s="191" t="s">
        <v>56</v>
      </c>
      <c r="C2" s="191"/>
      <c r="D2" s="191"/>
      <c r="E2" s="191"/>
      <c r="F2" s="191"/>
      <c r="G2" s="191"/>
      <c r="H2" s="191"/>
      <c r="I2" s="191"/>
      <c r="J2" s="191"/>
      <c r="K2" s="191"/>
      <c r="L2" s="191"/>
      <c r="M2" s="191"/>
      <c r="N2" s="191"/>
      <c r="O2" s="191"/>
      <c r="P2" s="191"/>
      <c r="Q2" s="191"/>
    </row>
    <row r="3" spans="2:17" s="2" customFormat="1" ht="24.9" customHeight="1">
      <c r="B3" s="192"/>
      <c r="C3" s="192"/>
      <c r="D3" s="192"/>
      <c r="E3" s="192"/>
      <c r="F3" s="192"/>
      <c r="G3" s="192"/>
      <c r="H3" s="192"/>
      <c r="I3" s="192"/>
      <c r="J3" s="192"/>
      <c r="K3" s="192"/>
      <c r="L3" s="192"/>
      <c r="M3" s="192"/>
      <c r="N3" s="192"/>
      <c r="O3" s="192"/>
      <c r="P3" s="192"/>
      <c r="Q3" s="192"/>
    </row>
    <row r="4" spans="2:17" s="2" customFormat="1" ht="21" customHeight="1">
      <c r="B4" s="193" t="s">
        <v>18</v>
      </c>
      <c r="C4" s="193" t="s">
        <v>22</v>
      </c>
      <c r="D4" s="194" t="s">
        <v>23</v>
      </c>
      <c r="E4" s="196" t="s">
        <v>24</v>
      </c>
      <c r="F4" s="197"/>
      <c r="G4" s="197"/>
      <c r="H4" s="197"/>
      <c r="I4" s="197"/>
      <c r="J4" s="197"/>
      <c r="K4" s="197"/>
      <c r="L4" s="197"/>
      <c r="M4" s="197"/>
      <c r="N4" s="197"/>
      <c r="O4" s="198"/>
      <c r="P4" s="193" t="s">
        <v>20</v>
      </c>
      <c r="Q4" s="193" t="s">
        <v>19</v>
      </c>
    </row>
    <row r="5" spans="2:17" s="2" customFormat="1" ht="21" customHeight="1">
      <c r="B5" s="193"/>
      <c r="C5" s="193"/>
      <c r="D5" s="195"/>
      <c r="E5" s="10">
        <v>22402</v>
      </c>
      <c r="F5" s="10">
        <v>22433</v>
      </c>
      <c r="G5" s="10">
        <v>22463</v>
      </c>
      <c r="H5" s="10">
        <v>22494</v>
      </c>
      <c r="I5" s="10">
        <v>22525</v>
      </c>
      <c r="J5" s="10">
        <v>22555</v>
      </c>
      <c r="K5" s="10">
        <v>22586</v>
      </c>
      <c r="L5" s="10">
        <v>22616</v>
      </c>
      <c r="M5" s="10">
        <v>22647</v>
      </c>
      <c r="N5" s="10">
        <v>22678</v>
      </c>
      <c r="O5" s="10">
        <v>22706</v>
      </c>
      <c r="P5" s="193"/>
      <c r="Q5" s="193"/>
    </row>
    <row r="6" spans="2:17" s="2" customFormat="1" ht="21" customHeight="1">
      <c r="B6" s="1" t="s">
        <v>8</v>
      </c>
      <c r="C6" s="6" t="str">
        <f>Form!C6</f>
        <v>เด็กชายกัณตภณ  สีสัน</v>
      </c>
      <c r="D6" s="4"/>
      <c r="E6" s="11">
        <f>Form!AJ6</f>
        <v>5</v>
      </c>
      <c r="F6" s="12">
        <f>Form!AJ28</f>
        <v>55</v>
      </c>
      <c r="G6" s="12">
        <f>Form!AJ50</f>
        <v>133</v>
      </c>
      <c r="H6" s="12">
        <f>Form!AJ73</f>
        <v>163</v>
      </c>
      <c r="I6" s="12">
        <f>Form!AJ97</f>
        <v>203</v>
      </c>
      <c r="J6" s="12">
        <f>Form!AJ121</f>
        <v>248</v>
      </c>
      <c r="K6" s="12">
        <f>Form!AJ143</f>
        <v>76</v>
      </c>
      <c r="L6" s="12">
        <f>Form!AJ165</f>
        <v>104</v>
      </c>
      <c r="M6" s="12">
        <f>Form!AJ188</f>
        <v>164</v>
      </c>
      <c r="N6" s="12">
        <f>Form!AJ211</f>
        <v>210</v>
      </c>
      <c r="O6" s="12">
        <f>Form!AJ235</f>
        <v>210</v>
      </c>
      <c r="P6" s="8">
        <f>SUM(E6:O6)</f>
        <v>1571</v>
      </c>
      <c r="Q6" s="4"/>
    </row>
    <row r="7" spans="2:17" s="2" customFormat="1" ht="21" customHeight="1">
      <c r="B7" s="1" t="s">
        <v>9</v>
      </c>
      <c r="C7" s="6" t="str">
        <f>Form!C7</f>
        <v>เด็กชายจิรภัทร    ผุดผ่อง</v>
      </c>
      <c r="D7" s="4"/>
      <c r="E7" s="11">
        <f>Form!AJ7</f>
        <v>5</v>
      </c>
      <c r="F7" s="12">
        <f>Form!AJ29</f>
        <v>117</v>
      </c>
      <c r="G7" s="12">
        <f>Form!AJ51</f>
        <v>225</v>
      </c>
      <c r="H7" s="12">
        <f>Form!AJ74</f>
        <v>341</v>
      </c>
      <c r="I7" s="12">
        <f>Form!AJ98</f>
        <v>516</v>
      </c>
      <c r="J7" s="12">
        <f>Form!AJ122</f>
        <v>598</v>
      </c>
      <c r="K7" s="12">
        <f>Form!AJ144</f>
        <v>214</v>
      </c>
      <c r="L7" s="12">
        <f>Form!AJ166</f>
        <v>319</v>
      </c>
      <c r="M7" s="12">
        <f>Form!AJ189</f>
        <v>409</v>
      </c>
      <c r="N7" s="12">
        <f>Form!AJ212</f>
        <v>519</v>
      </c>
      <c r="O7" s="12">
        <f>Form!AJ236</f>
        <v>549</v>
      </c>
      <c r="P7" s="8">
        <f t="shared" ref="P7:P15" si="0">SUM(E7:O7)</f>
        <v>3812</v>
      </c>
      <c r="Q7" s="4"/>
    </row>
    <row r="8" spans="2:17" s="2" customFormat="1" ht="21" customHeight="1">
      <c r="B8" s="1" t="s">
        <v>10</v>
      </c>
      <c r="C8" s="6" t="e">
        <f>Form!#REF!</f>
        <v>#REF!</v>
      </c>
      <c r="D8" s="4"/>
      <c r="E8" s="11" t="e">
        <f>Form!#REF!</f>
        <v>#REF!</v>
      </c>
      <c r="F8" s="12">
        <f>Form!AJ30</f>
        <v>5</v>
      </c>
      <c r="G8" s="12">
        <f>Form!AJ52</f>
        <v>5</v>
      </c>
      <c r="H8" s="12">
        <f>Form!AJ75</f>
        <v>35</v>
      </c>
      <c r="I8" s="12">
        <f>Form!AJ99</f>
        <v>46</v>
      </c>
      <c r="J8" s="12">
        <f>Form!AJ123</f>
        <v>46</v>
      </c>
      <c r="K8" s="12">
        <f>Form!AJ145</f>
        <v>10</v>
      </c>
      <c r="L8" s="12">
        <f>Form!AJ167</f>
        <v>30</v>
      </c>
      <c r="M8" s="12">
        <f>Form!AJ190</f>
        <v>45</v>
      </c>
      <c r="N8" s="12">
        <f>Form!AJ213</f>
        <v>50</v>
      </c>
      <c r="O8" s="12">
        <f>Form!AJ237</f>
        <v>50</v>
      </c>
      <c r="P8" s="8" t="e">
        <f t="shared" si="0"/>
        <v>#REF!</v>
      </c>
      <c r="Q8" s="4"/>
    </row>
    <row r="9" spans="2:17" s="2" customFormat="1" ht="21" customHeight="1">
      <c r="B9" s="1" t="s">
        <v>11</v>
      </c>
      <c r="C9" s="6" t="str">
        <f>Form!C9</f>
        <v>เด็กชายธนพล     หอมกลาง</v>
      </c>
      <c r="D9" s="4"/>
      <c r="E9" s="11">
        <f>Form!AJ9</f>
        <v>0</v>
      </c>
      <c r="F9" s="12">
        <f>Form!AJ31</f>
        <v>40</v>
      </c>
      <c r="G9" s="12">
        <f>Form!AJ53</f>
        <v>82</v>
      </c>
      <c r="H9" s="12">
        <f>Form!AJ76</f>
        <v>167</v>
      </c>
      <c r="I9" s="12">
        <f>Form!AJ101</f>
        <v>430</v>
      </c>
      <c r="J9" s="12">
        <f>Form!AJ124</f>
        <v>252</v>
      </c>
      <c r="K9" s="12">
        <f>Form!AJ146</f>
        <v>98</v>
      </c>
      <c r="L9" s="12">
        <f>Form!AJ169</f>
        <v>254</v>
      </c>
      <c r="M9" s="12">
        <f>Form!AJ191</f>
        <v>188</v>
      </c>
      <c r="N9" s="12">
        <f>Form!AJ214</f>
        <v>198</v>
      </c>
      <c r="O9" s="12">
        <f>Form!AJ238</f>
        <v>198</v>
      </c>
      <c r="P9" s="8">
        <f t="shared" si="0"/>
        <v>1907</v>
      </c>
      <c r="Q9" s="4"/>
    </row>
    <row r="10" spans="2:17" s="2" customFormat="1" ht="21" customHeight="1">
      <c r="B10" s="1" t="s">
        <v>12</v>
      </c>
      <c r="C10" s="6" t="str">
        <f>Form!C10</f>
        <v>เด็กชายอภินันท์   จำปาล่า</v>
      </c>
      <c r="D10" s="4"/>
      <c r="E10" s="11">
        <f>Form!AJ10</f>
        <v>4</v>
      </c>
      <c r="F10" s="12">
        <f>Form!AJ32</f>
        <v>39</v>
      </c>
      <c r="G10" s="12">
        <f>Form!AJ54</f>
        <v>89</v>
      </c>
      <c r="H10" s="12">
        <f>Form!AJ78</f>
        <v>574</v>
      </c>
      <c r="I10" s="12">
        <f>Form!AJ102</f>
        <v>771</v>
      </c>
      <c r="J10" s="12">
        <f>Form!AJ125</f>
        <v>434</v>
      </c>
      <c r="K10" s="12">
        <f>Form!AJ148</f>
        <v>179</v>
      </c>
      <c r="L10" s="12">
        <f>Form!AJ170</f>
        <v>266</v>
      </c>
      <c r="M10" s="12">
        <f>Form!AJ194</f>
        <v>109</v>
      </c>
      <c r="N10" s="12">
        <f>Form!AJ215</f>
        <v>716</v>
      </c>
      <c r="O10" s="12">
        <f>Form!AJ241</f>
        <v>186</v>
      </c>
      <c r="P10" s="8">
        <f t="shared" si="0"/>
        <v>3367</v>
      </c>
      <c r="Q10" s="4"/>
    </row>
    <row r="11" spans="2:17" s="2" customFormat="1" ht="21" customHeight="1">
      <c r="B11" s="1" t="s">
        <v>13</v>
      </c>
      <c r="C11" s="6" t="str">
        <f>Form!C11</f>
        <v>เด็กชายเมธาภูมิ  รอดโฉม</v>
      </c>
      <c r="D11" s="4"/>
      <c r="E11" s="11">
        <f>Form!AJ11</f>
        <v>0</v>
      </c>
      <c r="F11" s="12">
        <f>Form!AJ33</f>
        <v>180</v>
      </c>
      <c r="G11" s="12">
        <f>Form!AJ55</f>
        <v>315</v>
      </c>
      <c r="H11" s="12">
        <f>Form!AJ79</f>
        <v>90</v>
      </c>
      <c r="I11" s="12">
        <f>Form!AJ104</f>
        <v>0</v>
      </c>
      <c r="J11" s="12">
        <f>Form!AJ127</f>
        <v>130</v>
      </c>
      <c r="K11" s="12">
        <f>Form!AJ149</f>
        <v>39</v>
      </c>
      <c r="L11" s="12">
        <f>Form!AJ171</f>
        <v>69</v>
      </c>
      <c r="M11" s="12">
        <f>Form!AJ195</f>
        <v>0</v>
      </c>
      <c r="N11" s="12">
        <f>Form!AJ218</f>
        <v>0</v>
      </c>
      <c r="O11" s="12" t="e">
        <f>Form!#REF!</f>
        <v>#REF!</v>
      </c>
      <c r="P11" s="8" t="e">
        <f t="shared" si="0"/>
        <v>#REF!</v>
      </c>
      <c r="Q11" s="4"/>
    </row>
    <row r="12" spans="2:17" s="2" customFormat="1" ht="21" customHeight="1">
      <c r="B12" s="1" t="s">
        <v>14</v>
      </c>
      <c r="C12" s="6" t="str">
        <f>Form!C12</f>
        <v>เด็กหญิงนันทิชา   แย้มวัตร</v>
      </c>
      <c r="D12" s="4"/>
      <c r="E12" s="11">
        <f>Form!AJ12</f>
        <v>0</v>
      </c>
      <c r="F12" s="12">
        <f>Form!AJ34</f>
        <v>15</v>
      </c>
      <c r="G12" s="12">
        <f>Form!AJ57</f>
        <v>0</v>
      </c>
      <c r="H12" s="12">
        <f>Form!AJ80</f>
        <v>0</v>
      </c>
      <c r="I12" s="12">
        <f>Form!AJ105</f>
        <v>0</v>
      </c>
      <c r="J12" s="12">
        <f>Form!AJ128</f>
        <v>0</v>
      </c>
      <c r="K12" s="12">
        <f>Form!AJ150</f>
        <v>0</v>
      </c>
      <c r="L12" s="12">
        <f>Form!AJ172</f>
        <v>0</v>
      </c>
      <c r="M12" s="12">
        <f>Form!AJ198</f>
        <v>0</v>
      </c>
      <c r="N12" s="12">
        <f>Form!AJ221</f>
        <v>0</v>
      </c>
      <c r="O12" s="12">
        <f>Form!AJ244</f>
        <v>0</v>
      </c>
      <c r="P12" s="8">
        <f t="shared" si="0"/>
        <v>15</v>
      </c>
      <c r="Q12" s="4"/>
    </row>
    <row r="13" spans="2:17" s="2" customFormat="1" ht="21" customHeight="1">
      <c r="B13" s="1" t="s">
        <v>15</v>
      </c>
      <c r="C13" s="6">
        <f>Form!C13</f>
        <v>0</v>
      </c>
      <c r="D13" s="4"/>
      <c r="E13" s="11">
        <f>Form!AJ13</f>
        <v>0</v>
      </c>
      <c r="F13" s="12">
        <f>Form!AJ36</f>
        <v>0</v>
      </c>
      <c r="G13" s="12">
        <f>Form!AJ58</f>
        <v>0</v>
      </c>
      <c r="H13" s="12">
        <f>Form!AJ81</f>
        <v>0</v>
      </c>
      <c r="I13" s="12">
        <f>Form!AJ107</f>
        <v>0</v>
      </c>
      <c r="J13" s="12" t="e">
        <f>Form!#REF!</f>
        <v>#REF!</v>
      </c>
      <c r="K13" s="12" t="e">
        <f>Form!#REF!</f>
        <v>#REF!</v>
      </c>
      <c r="L13" s="12" t="e">
        <f>Form!AJ173</f>
        <v>#REF!</v>
      </c>
      <c r="M13" s="12">
        <f>Form!AJ199</f>
        <v>0</v>
      </c>
      <c r="N13" s="12">
        <f>Form!AJ222</f>
        <v>0</v>
      </c>
      <c r="O13" s="12">
        <f>Form!AJ245</f>
        <v>0</v>
      </c>
      <c r="P13" s="8" t="e">
        <f t="shared" si="0"/>
        <v>#REF!</v>
      </c>
      <c r="Q13" s="4"/>
    </row>
    <row r="14" spans="2:17" s="2" customFormat="1" ht="21" customHeight="1">
      <c r="B14" s="1" t="s">
        <v>16</v>
      </c>
      <c r="C14" s="6">
        <f>Form!C16</f>
        <v>0</v>
      </c>
      <c r="D14" s="4"/>
      <c r="E14" s="11">
        <f>Form!AJ16</f>
        <v>0</v>
      </c>
      <c r="F14" s="12">
        <f>Form!AJ38</f>
        <v>0</v>
      </c>
      <c r="G14" s="12">
        <f>Form!AJ60</f>
        <v>0</v>
      </c>
      <c r="H14" s="12">
        <f>Form!AJ83</f>
        <v>0</v>
      </c>
      <c r="I14" s="12">
        <f>Form!AJ109</f>
        <v>2313</v>
      </c>
      <c r="J14" s="12">
        <f>Form!AJ129</f>
        <v>0</v>
      </c>
      <c r="K14" s="12">
        <f>Form!AJ151</f>
        <v>0</v>
      </c>
      <c r="L14" s="12">
        <f>Form!AJ174</f>
        <v>0</v>
      </c>
      <c r="M14" s="12">
        <f>Form!AJ188</f>
        <v>164</v>
      </c>
      <c r="N14" s="12">
        <f>Form!AJ223</f>
        <v>2367</v>
      </c>
      <c r="O14" s="12">
        <f>Form!AJ246</f>
        <v>2484</v>
      </c>
      <c r="P14" s="8">
        <f>SUM(E14:O14)</f>
        <v>7328</v>
      </c>
      <c r="Q14" s="4"/>
    </row>
    <row r="15" spans="2:17" s="2" customFormat="1" ht="21" customHeight="1">
      <c r="B15" s="1"/>
      <c r="C15" s="5" t="s">
        <v>20</v>
      </c>
      <c r="D15" s="9">
        <f t="shared" ref="D15:O15" si="1">SUM(D6:D14)</f>
        <v>0</v>
      </c>
      <c r="E15" s="9" t="e">
        <f t="shared" si="1"/>
        <v>#REF!</v>
      </c>
      <c r="F15" s="15">
        <f t="shared" si="1"/>
        <v>451</v>
      </c>
      <c r="G15" s="15">
        <f t="shared" si="1"/>
        <v>849</v>
      </c>
      <c r="H15" s="15">
        <f t="shared" si="1"/>
        <v>1370</v>
      </c>
      <c r="I15" s="15">
        <f t="shared" si="1"/>
        <v>4279</v>
      </c>
      <c r="J15" s="15" t="e">
        <f t="shared" si="1"/>
        <v>#REF!</v>
      </c>
      <c r="K15" s="15" t="e">
        <f t="shared" si="1"/>
        <v>#REF!</v>
      </c>
      <c r="L15" s="15" t="e">
        <f t="shared" si="1"/>
        <v>#REF!</v>
      </c>
      <c r="M15" s="15">
        <f t="shared" si="1"/>
        <v>1079</v>
      </c>
      <c r="N15" s="15">
        <f t="shared" si="1"/>
        <v>4060</v>
      </c>
      <c r="O15" s="15" t="e">
        <f t="shared" si="1"/>
        <v>#REF!</v>
      </c>
      <c r="P15" s="7" t="e">
        <f t="shared" si="0"/>
        <v>#REF!</v>
      </c>
      <c r="Q15" s="4"/>
    </row>
    <row r="16" spans="2:17" s="2" customFormat="1" ht="21" customHeight="1">
      <c r="B16" s="3"/>
    </row>
    <row r="17" spans="4:16" s="2" customFormat="1" ht="21" customHeight="1">
      <c r="D17" s="13" t="s">
        <v>46</v>
      </c>
      <c r="E17" s="2" t="s">
        <v>52</v>
      </c>
      <c r="I17" s="14" t="s">
        <v>48</v>
      </c>
      <c r="K17" s="13" t="s">
        <v>46</v>
      </c>
      <c r="L17" s="2" t="s">
        <v>53</v>
      </c>
      <c r="P17" s="2" t="s">
        <v>51</v>
      </c>
    </row>
    <row r="18" spans="4:16" s="2" customFormat="1" ht="21" customHeight="1">
      <c r="E18" s="2" t="str">
        <f>Form!E21</f>
        <v xml:space="preserve">  (นางสาวปวีณา  ปันดวง )</v>
      </c>
      <c r="L18" s="190" t="s">
        <v>49</v>
      </c>
      <c r="M18" s="190"/>
      <c r="N18" s="190"/>
      <c r="O18" s="190"/>
    </row>
    <row r="19" spans="4:16" s="2" customFormat="1" ht="21" customHeight="1">
      <c r="E19" s="2" t="s">
        <v>47</v>
      </c>
      <c r="L19" s="2" t="s">
        <v>50</v>
      </c>
    </row>
  </sheetData>
  <mergeCells count="10">
    <mergeCell ref="L18:O18"/>
    <mergeCell ref="B1:Q1"/>
    <mergeCell ref="B2:Q2"/>
    <mergeCell ref="B3:Q3"/>
    <mergeCell ref="B4:B5"/>
    <mergeCell ref="C4:C5"/>
    <mergeCell ref="D4:D5"/>
    <mergeCell ref="E4:O4"/>
    <mergeCell ref="P4:P5"/>
    <mergeCell ref="Q4:Q5"/>
  </mergeCells>
  <pageMargins left="0.31496062992125984" right="0.11811023622047245" top="0.35433070866141736" bottom="0.15748031496062992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5</vt:i4>
      </vt:variant>
    </vt:vector>
  </HeadingPairs>
  <TitlesOfParts>
    <vt:vector size="5" baseType="lpstr">
      <vt:lpstr>Form</vt:lpstr>
      <vt:lpstr>นำเข้าบัญชี1-66</vt:lpstr>
      <vt:lpstr>นำเข้าบัญชี2-66</vt:lpstr>
      <vt:lpstr>Sheet1</vt:lpstr>
      <vt:lpstr>ตลอดปี</vt:lpstr>
    </vt:vector>
  </TitlesOfParts>
  <Company>www.easyosteam.com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Mr.KKD</dc:creator>
  <cp:lastModifiedBy>paweena panduang</cp:lastModifiedBy>
  <cp:lastPrinted>2024-03-20T04:29:26Z</cp:lastPrinted>
  <dcterms:created xsi:type="dcterms:W3CDTF">2017-06-29T06:43:33Z</dcterms:created>
  <dcterms:modified xsi:type="dcterms:W3CDTF">2024-03-20T04:40:16Z</dcterms:modified>
</cp:coreProperties>
</file>